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oalie1.sharepoint.com/sites/SLFreetownProc/Freetown Procurement Documents/SL Procurement - Documents/Amy Foday/Blue Economy/GMS 3715 LHR ECOWAVE/"/>
    </mc:Choice>
  </mc:AlternateContent>
  <xr:revisionPtr revIDLastSave="0" documentId="8_{C163CC18-6485-4C04-9606-0BC9EEA4A7A4}" xr6:coauthVersionLast="47" xr6:coauthVersionMax="47" xr10:uidLastSave="{00000000-0000-0000-0000-000000000000}"/>
  <bookViews>
    <workbookView xWindow="28680" yWindow="-120" windowWidth="29040" windowHeight="15720" xr2:uid="{E36F04FA-1263-409D-9253-24393B626861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5" i="1"/>
  <c r="C15" i="1"/>
  <c r="C12" i="1"/>
  <c r="C9" i="1"/>
  <c r="C23" i="1"/>
  <c r="C31" i="1"/>
  <c r="C29" i="1"/>
  <c r="C28" i="1"/>
  <c r="C24" i="1"/>
  <c r="C22" i="1"/>
  <c r="C21" i="1"/>
  <c r="C20" i="1"/>
  <c r="C18" i="1"/>
  <c r="C17" i="1"/>
  <c r="C16" i="1"/>
  <c r="C14" i="1"/>
  <c r="C13" i="1"/>
  <c r="C8" i="1"/>
  <c r="C4" i="1"/>
  <c r="F49" i="1" l="1"/>
  <c r="F50" i="1" s="1"/>
</calcChain>
</file>

<file path=xl/sharedStrings.xml><?xml version="1.0" encoding="utf-8"?>
<sst xmlns="http://schemas.openxmlformats.org/spreadsheetml/2006/main" count="80" uniqueCount="56">
  <si>
    <t>No</t>
  </si>
  <si>
    <t>Description</t>
  </si>
  <si>
    <t>Quantiy</t>
  </si>
  <si>
    <t>Unit</t>
  </si>
  <si>
    <t>Amount</t>
  </si>
  <si>
    <t>Excavation and Demolition</t>
  </si>
  <si>
    <t>Excavate for column footings .3m x.3m x 1.2m deep</t>
  </si>
  <si>
    <r>
      <t>m</t>
    </r>
    <r>
      <rPr>
        <vertAlign val="superscript"/>
        <sz val="11"/>
        <color theme="1"/>
        <rFont val="Aptos Narrow"/>
        <family val="2"/>
        <scheme val="minor"/>
      </rPr>
      <t>2</t>
    </r>
  </si>
  <si>
    <t>Demolish and cart away from site old market stalls</t>
  </si>
  <si>
    <t>item</t>
  </si>
  <si>
    <t xml:space="preserve">Concrete works </t>
  </si>
  <si>
    <t>Pour concrete in 1:2:4 as column bases</t>
  </si>
  <si>
    <r>
      <t>m</t>
    </r>
    <r>
      <rPr>
        <vertAlign val="superscript"/>
        <sz val="11"/>
        <color theme="1"/>
        <rFont val="Aptos Narrow"/>
        <family val="2"/>
        <scheme val="minor"/>
      </rPr>
      <t>3</t>
    </r>
  </si>
  <si>
    <t>Woodwork</t>
  </si>
  <si>
    <t>no</t>
  </si>
  <si>
    <t>m</t>
  </si>
  <si>
    <t>Provide and install .05m x .1m wooden members as joists</t>
  </si>
  <si>
    <t>Provide and install .1m x .1m wooden logs as columns in foundations  to 1.2m above reduced level</t>
  </si>
  <si>
    <t>Provide and install .1m x .1m wooden logs as columns to 3m above reduced level</t>
  </si>
  <si>
    <t>Provide and install 0.05m x 0.1m as bracings and noggins to store area</t>
  </si>
  <si>
    <t xml:space="preserve">Provide and install 0.05m x 0.1m thick edge beams </t>
  </si>
  <si>
    <t>Provide and install 0.05m x 0.25m thick cross beams</t>
  </si>
  <si>
    <t>Provide and install .05m x .1m thich wooden members as rafters and uprights</t>
  </si>
  <si>
    <t>Provide and install 0.05m x 0.075m purlins</t>
  </si>
  <si>
    <t>Provide and install .025mx 0.3m planks as fascia</t>
  </si>
  <si>
    <t>ROOFING</t>
  </si>
  <si>
    <t xml:space="preserve">install roof gutter </t>
  </si>
  <si>
    <t>CEILING</t>
  </si>
  <si>
    <t>Provide and install .05m*.05m as ceiling joists</t>
  </si>
  <si>
    <t>DOORS</t>
  </si>
  <si>
    <t>PAINTING</t>
  </si>
  <si>
    <t>Paint all wooden surfaces with 2 coats of paint</t>
  </si>
  <si>
    <t>Total</t>
  </si>
  <si>
    <t>Provide and install .05m x 0.075m as bracings and noggins to open area</t>
  </si>
  <si>
    <t>Provide and install 5mm thick cut to measure aluminium roofing sheets as roofing</t>
  </si>
  <si>
    <t>ELECTRICALS</t>
  </si>
  <si>
    <t>Allow a sum for cabling and electrical fittings and fixtures to interior and exterior of building</t>
  </si>
  <si>
    <t xml:space="preserve">Install steel rods as dowels </t>
  </si>
  <si>
    <t>ton</t>
  </si>
  <si>
    <t>Provide and install .025m thick by 0.3m wide planks as walls to store</t>
  </si>
  <si>
    <t>BILL OF QUANTITIES FOR THE CONSTRUCTION OF A FISH MARKET AT TAMBAKULA</t>
  </si>
  <si>
    <t>Provide and install 0.025m thick by 0.3m wide planks as 1.2m high walls to open area Including walls of stalls</t>
  </si>
  <si>
    <t>PLUMBING AND WASTE MANAGEMENT</t>
  </si>
  <si>
    <t>Allow a sum for using a 10,000l tank as a septic tank for solid waste and a 5,000litres tank for the first collection of faecal water followed by a soakaway</t>
  </si>
  <si>
    <t>Provide and install 6 Solar Security street lights complete with metal poles</t>
  </si>
  <si>
    <t>Allow a sum for erection of  a wooden shed complete with 4 toilets and 2 wash hand basins and connect to the tanks in 9.3</t>
  </si>
  <si>
    <t>ADDITIONAL FACILITIES</t>
  </si>
  <si>
    <t>Construction of a fish processing and value addition centre (Guting space).</t>
  </si>
  <si>
    <t xml:space="preserve">No. </t>
  </si>
  <si>
    <t>Install solar panels, batteries, hybrid inverter comeplete with automatic changeover and connect to power the entire facility and connect to the national grid (if feasible)</t>
  </si>
  <si>
    <t>Allow a sum for erecting a 3m high metal tower complete with a 5000l tank, connect to the national water supply (Guma) if possible and  connect to the shed in 9.2</t>
  </si>
  <si>
    <t xml:space="preserve">Provide and install 350 litres dc freezers complete with panels, charge controllers and  batteries </t>
  </si>
  <si>
    <t xml:space="preserve">Provision and installation of 450 litres ac freezers </t>
  </si>
  <si>
    <t xml:space="preserve">Provide and install Pvc tongue and groove strips as ceilings </t>
  </si>
  <si>
    <t>Provide and install double doors to the store</t>
  </si>
  <si>
    <t>Provide and install 4m long .05m thick x 0.3m wide wooden planks as floorboards, steps and ramps with wooden railings for safe movement.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</si>
</sst>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2" fontId="0" fillId="0" borderId="0" xfId="0" applyNumberFormat="1"/>
    <xf numFmtId="164" fontId="0" fillId="0" borderId="0" xfId="1" applyNumberFormat="1" applyFont="1"/>
    <xf numFmtId="43" fontId="0" fillId="0" borderId="0" xfId="0" applyNumberFormat="1"/>
    <xf numFmtId="0" fontId="0" fillId="0" borderId="1" xfId="0" applyBorder="1"/>
    <xf numFmtId="2" fontId="0" fillId="0" borderId="1" xfId="0" applyNumberFormat="1" applyBorder="1"/>
    <xf numFmtId="164" fontId="0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wrapText="1"/>
    </xf>
    <xf numFmtId="2" fontId="0" fillId="0" borderId="8" xfId="0" applyNumberFormat="1" applyBorder="1"/>
    <xf numFmtId="164" fontId="0" fillId="0" borderId="8" xfId="1" applyNumberFormat="1" applyFont="1" applyBorder="1"/>
    <xf numFmtId="0" fontId="0" fillId="0" borderId="9" xfId="0" applyBorder="1"/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6DC86-7019-4287-B881-CB4209386596}">
  <dimension ref="A1:G50"/>
  <sheetViews>
    <sheetView tabSelected="1" topLeftCell="A2" workbookViewId="0">
      <selection activeCell="C48" sqref="C48"/>
    </sheetView>
  </sheetViews>
  <sheetFormatPr defaultRowHeight="14.5" x14ac:dyDescent="0.35"/>
  <cols>
    <col min="2" max="2" width="42.90625" customWidth="1"/>
    <col min="3" max="3" width="15.36328125" style="22" customWidth="1"/>
    <col min="4" max="4" width="8.7265625" style="22"/>
    <col min="5" max="5" width="8.7265625" style="1"/>
    <col min="6" max="6" width="11.1796875" style="2" bestFit="1" customWidth="1"/>
    <col min="7" max="7" width="10.1796875" bestFit="1" customWidth="1"/>
  </cols>
  <sheetData>
    <row r="1" spans="1:7" s="24" customFormat="1" ht="26.5" customHeight="1" x14ac:dyDescent="0.35">
      <c r="A1" s="23"/>
      <c r="B1" s="31" t="s">
        <v>40</v>
      </c>
      <c r="C1" s="31"/>
      <c r="D1" s="31"/>
      <c r="E1" s="31"/>
      <c r="F1" s="31"/>
      <c r="G1" s="32"/>
    </row>
    <row r="2" spans="1:7" s="30" customFormat="1" ht="21" customHeight="1" x14ac:dyDescent="0.4">
      <c r="A2" s="25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28" t="s">
        <v>32</v>
      </c>
      <c r="G2" s="29"/>
    </row>
    <row r="3" spans="1:7" x14ac:dyDescent="0.35">
      <c r="A3" s="8">
        <v>1</v>
      </c>
      <c r="B3" s="4" t="s">
        <v>5</v>
      </c>
      <c r="C3" s="19"/>
      <c r="D3" s="19"/>
      <c r="E3" s="5"/>
      <c r="F3" s="6"/>
      <c r="G3" s="9"/>
    </row>
    <row r="4" spans="1:7" ht="16.5" x14ac:dyDescent="0.35">
      <c r="A4" s="8">
        <v>1.1000000000000001</v>
      </c>
      <c r="B4" s="4" t="s">
        <v>6</v>
      </c>
      <c r="C4" s="20">
        <f>0.3*0.3*1.2*4*13</f>
        <v>5.6159999999999997</v>
      </c>
      <c r="D4" s="19" t="s">
        <v>12</v>
      </c>
      <c r="E4" s="5"/>
      <c r="F4" s="6"/>
      <c r="G4" s="9"/>
    </row>
    <row r="5" spans="1:7" x14ac:dyDescent="0.35">
      <c r="A5" s="8">
        <v>1.2</v>
      </c>
      <c r="B5" s="4" t="s">
        <v>8</v>
      </c>
      <c r="C5" s="19"/>
      <c r="D5" s="19" t="s">
        <v>9</v>
      </c>
      <c r="E5" s="5"/>
      <c r="F5" s="6"/>
      <c r="G5" s="9"/>
    </row>
    <row r="6" spans="1:7" x14ac:dyDescent="0.35">
      <c r="A6" s="8"/>
      <c r="B6" s="4"/>
      <c r="C6" s="19"/>
      <c r="D6" s="19"/>
      <c r="E6" s="5"/>
      <c r="F6" s="6"/>
      <c r="G6" s="9"/>
    </row>
    <row r="7" spans="1:7" x14ac:dyDescent="0.35">
      <c r="A7" s="8">
        <v>2</v>
      </c>
      <c r="B7" s="4" t="s">
        <v>10</v>
      </c>
      <c r="C7" s="19"/>
      <c r="D7" s="19"/>
      <c r="E7" s="5"/>
      <c r="F7" s="6"/>
      <c r="G7" s="9"/>
    </row>
    <row r="8" spans="1:7" ht="16.5" x14ac:dyDescent="0.35">
      <c r="A8" s="8">
        <v>2.1</v>
      </c>
      <c r="B8" s="4" t="s">
        <v>11</v>
      </c>
      <c r="C8" s="20">
        <f>0.3*0.3*0.23*4*13</f>
        <v>1.0764</v>
      </c>
      <c r="D8" s="19" t="s">
        <v>12</v>
      </c>
      <c r="E8" s="5"/>
      <c r="F8" s="6"/>
      <c r="G8" s="9"/>
    </row>
    <row r="9" spans="1:7" x14ac:dyDescent="0.35">
      <c r="A9" s="8">
        <v>2.2000000000000002</v>
      </c>
      <c r="B9" s="4" t="s">
        <v>37</v>
      </c>
      <c r="C9" s="20">
        <f>4/84</f>
        <v>4.7619047619047616E-2</v>
      </c>
      <c r="D9" s="19" t="s">
        <v>38</v>
      </c>
      <c r="E9" s="5"/>
      <c r="F9" s="6"/>
      <c r="G9" s="9"/>
    </row>
    <row r="10" spans="1:7" x14ac:dyDescent="0.35">
      <c r="A10" s="8"/>
      <c r="B10" s="4"/>
      <c r="C10" s="19"/>
      <c r="D10" s="19"/>
      <c r="E10" s="5"/>
      <c r="F10" s="6"/>
      <c r="G10" s="9"/>
    </row>
    <row r="11" spans="1:7" x14ac:dyDescent="0.35">
      <c r="A11" s="8">
        <v>3</v>
      </c>
      <c r="B11" s="4" t="s">
        <v>13</v>
      </c>
      <c r="C11" s="19"/>
      <c r="D11" s="19"/>
      <c r="E11" s="5"/>
      <c r="F11" s="6"/>
      <c r="G11" s="9"/>
    </row>
    <row r="12" spans="1:7" ht="43.5" x14ac:dyDescent="0.35">
      <c r="A12" s="8">
        <v>3.01</v>
      </c>
      <c r="B12" s="7" t="s">
        <v>17</v>
      </c>
      <c r="C12" s="19">
        <f>65*2.7</f>
        <v>175.5</v>
      </c>
      <c r="D12" s="19" t="s">
        <v>15</v>
      </c>
      <c r="E12" s="5"/>
      <c r="F12" s="6"/>
      <c r="G12" s="9"/>
    </row>
    <row r="13" spans="1:7" ht="29" x14ac:dyDescent="0.35">
      <c r="A13" s="8">
        <v>3.02</v>
      </c>
      <c r="B13" s="7" t="s">
        <v>16</v>
      </c>
      <c r="C13" s="19">
        <f>13*9.75+5*26.3</f>
        <v>258.25</v>
      </c>
      <c r="D13" s="19" t="s">
        <v>15</v>
      </c>
      <c r="E13" s="5"/>
      <c r="F13" s="6"/>
      <c r="G13" s="9"/>
    </row>
    <row r="14" spans="1:7" ht="43.5" x14ac:dyDescent="0.35">
      <c r="A14" s="8">
        <v>3.03</v>
      </c>
      <c r="B14" s="7" t="s">
        <v>55</v>
      </c>
      <c r="C14" s="19">
        <f>9.75*23.6</f>
        <v>230.10000000000002</v>
      </c>
      <c r="D14" s="19" t="s">
        <v>7</v>
      </c>
      <c r="E14" s="5"/>
      <c r="F14" s="6"/>
      <c r="G14" s="9"/>
    </row>
    <row r="15" spans="1:7" ht="29" x14ac:dyDescent="0.35">
      <c r="A15" s="8">
        <v>3.04</v>
      </c>
      <c r="B15" s="7" t="s">
        <v>18</v>
      </c>
      <c r="C15" s="19">
        <f>32*3</f>
        <v>96</v>
      </c>
      <c r="D15" s="19" t="s">
        <v>15</v>
      </c>
      <c r="E15" s="5"/>
      <c r="F15" s="6"/>
      <c r="G15" s="9"/>
    </row>
    <row r="16" spans="1:7" ht="29" x14ac:dyDescent="0.35">
      <c r="A16" s="8">
        <v>3.05</v>
      </c>
      <c r="B16" s="7" t="s">
        <v>19</v>
      </c>
      <c r="C16" s="19">
        <f>(7.8+9.75)*2*3*2</f>
        <v>210.60000000000002</v>
      </c>
      <c r="D16" s="19" t="s">
        <v>15</v>
      </c>
      <c r="E16" s="5"/>
      <c r="F16" s="6"/>
      <c r="G16" s="9"/>
    </row>
    <row r="17" spans="1:7" ht="29" x14ac:dyDescent="0.35">
      <c r="A17" s="8">
        <v>3.06</v>
      </c>
      <c r="B17" s="7" t="s">
        <v>33</v>
      </c>
      <c r="C17" s="19">
        <f>(18.5*2+9.75)*2*2</f>
        <v>187</v>
      </c>
      <c r="D17" s="19" t="s">
        <v>15</v>
      </c>
      <c r="E17" s="5"/>
      <c r="F17" s="6"/>
      <c r="G17" s="9"/>
    </row>
    <row r="18" spans="1:7" ht="29" x14ac:dyDescent="0.35">
      <c r="A18" s="8">
        <v>3.07</v>
      </c>
      <c r="B18" s="7" t="s">
        <v>39</v>
      </c>
      <c r="C18" s="19">
        <f>(7.8+9.75)*2*3</f>
        <v>105.30000000000001</v>
      </c>
      <c r="D18" s="19" t="s">
        <v>7</v>
      </c>
      <c r="E18" s="5"/>
      <c r="F18" s="6"/>
      <c r="G18" s="9"/>
    </row>
    <row r="19" spans="1:7" ht="45" customHeight="1" x14ac:dyDescent="0.35">
      <c r="A19" s="8">
        <v>3.08</v>
      </c>
      <c r="B19" s="7" t="s">
        <v>41</v>
      </c>
      <c r="C19" s="19">
        <f>(18.5*7+9.75*14)*(1.2+0.6)</f>
        <v>478.79999999999995</v>
      </c>
      <c r="D19" s="19" t="s">
        <v>7</v>
      </c>
      <c r="E19" s="5"/>
      <c r="F19" s="6"/>
      <c r="G19" s="9"/>
    </row>
    <row r="20" spans="1:7" x14ac:dyDescent="0.35">
      <c r="A20" s="8">
        <v>3.09</v>
      </c>
      <c r="B20" s="7" t="s">
        <v>20</v>
      </c>
      <c r="C20" s="19">
        <f>(9.75+23.6)*2</f>
        <v>66.7</v>
      </c>
      <c r="D20" s="19" t="s">
        <v>15</v>
      </c>
      <c r="E20" s="5"/>
      <c r="F20" s="6"/>
      <c r="G20" s="9"/>
    </row>
    <row r="21" spans="1:7" ht="29" x14ac:dyDescent="0.35">
      <c r="A21" s="8">
        <v>3.1</v>
      </c>
      <c r="B21" s="7" t="s">
        <v>21</v>
      </c>
      <c r="C21" s="19">
        <f>11*9.75</f>
        <v>107.25</v>
      </c>
      <c r="D21" s="19" t="s">
        <v>15</v>
      </c>
      <c r="E21" s="5"/>
      <c r="F21" s="6"/>
      <c r="G21" s="9"/>
    </row>
    <row r="22" spans="1:7" ht="29" x14ac:dyDescent="0.35">
      <c r="A22" s="8">
        <v>3.11</v>
      </c>
      <c r="B22" s="7" t="s">
        <v>22</v>
      </c>
      <c r="C22" s="19">
        <f>13*(10+2+12)</f>
        <v>312</v>
      </c>
      <c r="D22" s="19" t="s">
        <v>15</v>
      </c>
      <c r="E22" s="5"/>
      <c r="F22" s="6"/>
      <c r="G22" s="9"/>
    </row>
    <row r="23" spans="1:7" x14ac:dyDescent="0.35">
      <c r="A23" s="8">
        <v>3.12</v>
      </c>
      <c r="B23" s="7" t="s">
        <v>23</v>
      </c>
      <c r="C23" s="20">
        <f>10/0.6*(23.6+1.2)</f>
        <v>413.33333333333337</v>
      </c>
      <c r="D23" s="19" t="s">
        <v>15</v>
      </c>
      <c r="E23" s="5"/>
      <c r="F23" s="6"/>
      <c r="G23" s="9"/>
    </row>
    <row r="24" spans="1:7" x14ac:dyDescent="0.35">
      <c r="A24" s="8">
        <v>3.13</v>
      </c>
      <c r="B24" s="7" t="s">
        <v>24</v>
      </c>
      <c r="C24" s="19">
        <f>(23.6+9.75+1.2+1.2)*2</f>
        <v>71.500000000000014</v>
      </c>
      <c r="D24" s="19" t="s">
        <v>15</v>
      </c>
      <c r="E24" s="5"/>
      <c r="F24" s="6"/>
      <c r="G24" s="9"/>
    </row>
    <row r="25" spans="1:7" x14ac:dyDescent="0.35">
      <c r="A25" s="8">
        <v>3.14</v>
      </c>
      <c r="B25" s="7" t="s">
        <v>28</v>
      </c>
      <c r="C25" s="19">
        <f>23.6/0.6*9.75*2*1.3</f>
        <v>997.1</v>
      </c>
      <c r="D25" s="19" t="s">
        <v>15</v>
      </c>
      <c r="E25" s="5"/>
      <c r="F25" s="6"/>
      <c r="G25" s="9"/>
    </row>
    <row r="26" spans="1:7" x14ac:dyDescent="0.35">
      <c r="A26" s="8"/>
      <c r="B26" s="7"/>
      <c r="C26" s="19"/>
      <c r="D26" s="19"/>
      <c r="E26" s="5"/>
      <c r="F26" s="6"/>
      <c r="G26" s="9"/>
    </row>
    <row r="27" spans="1:7" x14ac:dyDescent="0.35">
      <c r="A27" s="8">
        <v>4</v>
      </c>
      <c r="B27" s="7" t="s">
        <v>25</v>
      </c>
      <c r="C27" s="19"/>
      <c r="D27" s="19"/>
      <c r="E27" s="5"/>
      <c r="F27" s="6"/>
      <c r="G27" s="9"/>
    </row>
    <row r="28" spans="1:7" ht="29" x14ac:dyDescent="0.35">
      <c r="A28" s="8">
        <v>4.0999999999999996</v>
      </c>
      <c r="B28" s="7" t="s">
        <v>34</v>
      </c>
      <c r="C28" s="19">
        <f>(23.6+1.2)*(9.75+1.2)</f>
        <v>271.56</v>
      </c>
      <c r="D28" s="19" t="s">
        <v>7</v>
      </c>
      <c r="E28" s="5"/>
      <c r="F28" s="6"/>
      <c r="G28" s="9"/>
    </row>
    <row r="29" spans="1:7" x14ac:dyDescent="0.35">
      <c r="A29" s="8">
        <v>4.2</v>
      </c>
      <c r="B29" s="7" t="s">
        <v>26</v>
      </c>
      <c r="C29" s="19">
        <f>23.6+1.2</f>
        <v>24.8</v>
      </c>
      <c r="D29" s="19" t="s">
        <v>15</v>
      </c>
      <c r="E29" s="5"/>
      <c r="F29" s="6"/>
      <c r="G29" s="9"/>
    </row>
    <row r="30" spans="1:7" x14ac:dyDescent="0.35">
      <c r="A30" s="8">
        <v>5</v>
      </c>
      <c r="B30" s="7" t="s">
        <v>27</v>
      </c>
      <c r="C30" s="19"/>
      <c r="D30" s="19"/>
      <c r="E30" s="5"/>
      <c r="F30" s="6"/>
      <c r="G30" s="9"/>
    </row>
    <row r="31" spans="1:7" ht="29" x14ac:dyDescent="0.35">
      <c r="A31" s="8">
        <v>5.0999999999999996</v>
      </c>
      <c r="B31" s="7" t="s">
        <v>53</v>
      </c>
      <c r="C31" s="19">
        <f>23.6*9.75</f>
        <v>230.10000000000002</v>
      </c>
      <c r="D31" s="19" t="s">
        <v>7</v>
      </c>
      <c r="E31" s="5"/>
      <c r="F31" s="6"/>
      <c r="G31" s="9"/>
    </row>
    <row r="32" spans="1:7" x14ac:dyDescent="0.35">
      <c r="A32" s="8">
        <v>6</v>
      </c>
      <c r="B32" s="7" t="s">
        <v>29</v>
      </c>
      <c r="C32" s="19"/>
      <c r="D32" s="19"/>
      <c r="E32" s="5"/>
      <c r="F32" s="6"/>
      <c r="G32" s="9"/>
    </row>
    <row r="33" spans="1:7" x14ac:dyDescent="0.35">
      <c r="A33" s="8">
        <v>6.1</v>
      </c>
      <c r="B33" s="7" t="s">
        <v>54</v>
      </c>
      <c r="C33" s="19">
        <v>2</v>
      </c>
      <c r="D33" s="19" t="s">
        <v>14</v>
      </c>
      <c r="E33" s="5"/>
      <c r="F33" s="6"/>
      <c r="G33" s="9"/>
    </row>
    <row r="34" spans="1:7" x14ac:dyDescent="0.35">
      <c r="A34" s="8">
        <v>7</v>
      </c>
      <c r="B34" s="7" t="s">
        <v>30</v>
      </c>
      <c r="C34" s="19"/>
      <c r="D34" s="19"/>
      <c r="E34" s="5"/>
      <c r="F34" s="6"/>
      <c r="G34" s="9"/>
    </row>
    <row r="35" spans="1:7" x14ac:dyDescent="0.35">
      <c r="A35" s="8">
        <v>7.1</v>
      </c>
      <c r="B35" s="7" t="s">
        <v>31</v>
      </c>
      <c r="C35" s="19"/>
      <c r="D35" s="19" t="s">
        <v>9</v>
      </c>
      <c r="E35" s="5"/>
      <c r="F35" s="6"/>
      <c r="G35" s="9"/>
    </row>
    <row r="36" spans="1:7" x14ac:dyDescent="0.35">
      <c r="A36" s="8">
        <v>8</v>
      </c>
      <c r="B36" s="7" t="s">
        <v>35</v>
      </c>
      <c r="C36" s="19"/>
      <c r="D36" s="19"/>
      <c r="E36" s="5"/>
      <c r="F36" s="6"/>
      <c r="G36" s="9"/>
    </row>
    <row r="37" spans="1:7" ht="48.5" customHeight="1" x14ac:dyDescent="0.35">
      <c r="A37" s="8">
        <v>8.1</v>
      </c>
      <c r="B37" s="15" t="s">
        <v>49</v>
      </c>
      <c r="C37" s="19"/>
      <c r="D37" s="19"/>
      <c r="E37" s="5"/>
      <c r="F37" s="6"/>
      <c r="G37" s="9"/>
    </row>
    <row r="38" spans="1:7" ht="29" x14ac:dyDescent="0.35">
      <c r="A38" s="8">
        <v>8.1999999999999993</v>
      </c>
      <c r="B38" s="7" t="s">
        <v>36</v>
      </c>
      <c r="C38" s="19"/>
      <c r="D38" s="19" t="s">
        <v>9</v>
      </c>
      <c r="E38" s="5"/>
      <c r="F38" s="6"/>
      <c r="G38" s="9"/>
    </row>
    <row r="39" spans="1:7" ht="31" x14ac:dyDescent="0.35">
      <c r="A39" s="8">
        <v>8.3000000000000007</v>
      </c>
      <c r="B39" s="17" t="s">
        <v>52</v>
      </c>
      <c r="C39" s="19">
        <v>8</v>
      </c>
      <c r="D39" s="19" t="s">
        <v>0</v>
      </c>
      <c r="E39" s="5"/>
      <c r="F39" s="6"/>
      <c r="G39" s="9"/>
    </row>
    <row r="40" spans="1:7" ht="46.5" x14ac:dyDescent="0.35">
      <c r="A40" s="8">
        <v>8.4</v>
      </c>
      <c r="B40" s="17" t="s">
        <v>51</v>
      </c>
      <c r="C40" s="19">
        <v>2</v>
      </c>
      <c r="D40" s="19" t="s">
        <v>0</v>
      </c>
      <c r="E40" s="5"/>
      <c r="F40" s="6"/>
      <c r="G40" s="9"/>
    </row>
    <row r="41" spans="1:7" ht="29" x14ac:dyDescent="0.35">
      <c r="A41" s="8">
        <v>8.5</v>
      </c>
      <c r="B41" s="16" t="s">
        <v>44</v>
      </c>
      <c r="C41" s="19">
        <v>6</v>
      </c>
      <c r="D41" s="19" t="s">
        <v>48</v>
      </c>
      <c r="E41" s="5"/>
      <c r="F41" s="6"/>
      <c r="G41" s="9"/>
    </row>
    <row r="42" spans="1:7" x14ac:dyDescent="0.35">
      <c r="A42" s="8"/>
      <c r="B42" s="7"/>
      <c r="C42" s="19"/>
      <c r="D42" s="19"/>
      <c r="E42" s="5"/>
      <c r="F42" s="6"/>
      <c r="G42" s="9"/>
    </row>
    <row r="43" spans="1:7" x14ac:dyDescent="0.35">
      <c r="A43" s="8">
        <v>9</v>
      </c>
      <c r="B43" s="7" t="s">
        <v>42</v>
      </c>
      <c r="C43" s="19"/>
      <c r="D43" s="19"/>
      <c r="E43" s="5"/>
      <c r="F43" s="6"/>
      <c r="G43" s="9"/>
    </row>
    <row r="44" spans="1:7" ht="58" x14ac:dyDescent="0.35">
      <c r="A44" s="8">
        <v>9.1</v>
      </c>
      <c r="B44" s="7" t="s">
        <v>50</v>
      </c>
      <c r="C44" s="19"/>
      <c r="D44" s="19" t="s">
        <v>9</v>
      </c>
      <c r="E44" s="5"/>
      <c r="F44" s="6"/>
      <c r="G44" s="9"/>
    </row>
    <row r="45" spans="1:7" ht="43.5" x14ac:dyDescent="0.35">
      <c r="A45" s="8">
        <v>9.1999999999999993</v>
      </c>
      <c r="B45" s="7" t="s">
        <v>45</v>
      </c>
      <c r="C45" s="19"/>
      <c r="D45" s="19" t="s">
        <v>9</v>
      </c>
      <c r="E45" s="5"/>
      <c r="F45" s="6"/>
      <c r="G45" s="9"/>
    </row>
    <row r="46" spans="1:7" ht="44" thickBot="1" x14ac:dyDescent="0.4">
      <c r="A46" s="10">
        <v>9.3000000000000007</v>
      </c>
      <c r="B46" s="11" t="s">
        <v>43</v>
      </c>
      <c r="C46" s="21"/>
      <c r="D46" s="21" t="s">
        <v>9</v>
      </c>
      <c r="E46" s="12"/>
      <c r="F46" s="13"/>
      <c r="G46" s="14"/>
    </row>
    <row r="47" spans="1:7" x14ac:dyDescent="0.35">
      <c r="A47" s="8">
        <v>10</v>
      </c>
      <c r="B47" s="7" t="s">
        <v>46</v>
      </c>
      <c r="C47" s="19"/>
      <c r="D47" s="19"/>
      <c r="E47" s="5"/>
      <c r="F47" s="6"/>
      <c r="G47" s="9"/>
    </row>
    <row r="48" spans="1:7" ht="31" x14ac:dyDescent="0.35">
      <c r="A48" s="8">
        <v>10.1</v>
      </c>
      <c r="B48" s="18" t="s">
        <v>47</v>
      </c>
      <c r="C48" s="19">
        <v>1</v>
      </c>
      <c r="D48" s="19" t="s">
        <v>9</v>
      </c>
      <c r="E48" s="5"/>
      <c r="F48" s="6"/>
      <c r="G48" s="9"/>
    </row>
    <row r="49" spans="6:7" x14ac:dyDescent="0.35">
      <c r="F49" s="2">
        <f>SUM(F4:F46)</f>
        <v>0</v>
      </c>
      <c r="G49" s="3"/>
    </row>
    <row r="50" spans="6:7" x14ac:dyDescent="0.35">
      <c r="F50" s="2">
        <f>F49/25</f>
        <v>0</v>
      </c>
    </row>
  </sheetData>
  <mergeCells count="1">
    <mergeCell ref="B1:G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7D665C6B5D48458DF117A399479E8C" ma:contentTypeVersion="13" ma:contentTypeDescription="Create a new document." ma:contentTypeScope="" ma:versionID="385dcdc3d2d01c0ec8a4e03c3648ba66">
  <xsd:schema xmlns:xsd="http://www.w3.org/2001/XMLSchema" xmlns:xs="http://www.w3.org/2001/XMLSchema" xmlns:p="http://schemas.microsoft.com/office/2006/metadata/properties" xmlns:ns2="b04ff16b-3e68-472e-8967-a45215877f42" xmlns:ns3="2ecb8476-1e9b-4db3-95ad-8b11df23d601" targetNamespace="http://schemas.microsoft.com/office/2006/metadata/properties" ma:root="true" ma:fieldsID="d976a512e0dcc8ea7d5448b405c032ab" ns2:_="" ns3:_="">
    <xsd:import namespace="b04ff16b-3e68-472e-8967-a45215877f42"/>
    <xsd:import namespace="2ecb8476-1e9b-4db3-95ad-8b11df23d6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ff16b-3e68-472e-8967-a45215877f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11a8fe-ead4-49af-8745-cf4d8430b8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cb8476-1e9b-4db3-95ad-8b11df23d60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2393717-ed30-43b3-9e11-31c3bb90a7b5}" ma:internalName="TaxCatchAll" ma:showField="CatchAllData" ma:web="2ecb8476-1e9b-4db3-95ad-8b11df23d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4ff16b-3e68-472e-8967-a45215877f42">
      <Terms xmlns="http://schemas.microsoft.com/office/infopath/2007/PartnerControls"/>
    </lcf76f155ced4ddcb4097134ff3c332f>
    <TaxCatchAll xmlns="2ecb8476-1e9b-4db3-95ad-8b11df23d601" xsi:nil="true"/>
  </documentManagement>
</p:properties>
</file>

<file path=customXml/itemProps1.xml><?xml version="1.0" encoding="utf-8"?>
<ds:datastoreItem xmlns:ds="http://schemas.openxmlformats.org/officeDocument/2006/customXml" ds:itemID="{52C6824D-2691-4919-9331-3327925E39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E602B5-7F84-4877-A204-6924D535CFC4}"/>
</file>

<file path=customXml/itemProps3.xml><?xml version="1.0" encoding="utf-8"?>
<ds:datastoreItem xmlns:ds="http://schemas.openxmlformats.org/officeDocument/2006/customXml" ds:itemID="{D5EB16B3-3452-468B-BDB8-E66E51478E0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Barton Cole</dc:creator>
  <cp:lastModifiedBy>Amy Safula Foday</cp:lastModifiedBy>
  <dcterms:created xsi:type="dcterms:W3CDTF">2025-10-30T22:43:10Z</dcterms:created>
  <dcterms:modified xsi:type="dcterms:W3CDTF">2025-12-02T15:08:21Z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0x0101001A7D665C6B5D48458DF117A399479E8C</vt:lpwstr>
  </property>
</Properties>
</file>