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showInkAnnotation="0"/>
  <mc:AlternateContent xmlns:mc="http://schemas.openxmlformats.org/markup-compatibility/2006">
    <mc:Choice Requires="x15">
      <x15ac:absPath xmlns:x15ac="http://schemas.microsoft.com/office/spreadsheetml/2010/11/ac" url="D:\working\waccache\JN1PEPF000015B3\EXCELCNV\c3797fcc-ae3a-4c12-9d2f-e2af886ede11\"/>
    </mc:Choice>
  </mc:AlternateContent>
  <xr:revisionPtr revIDLastSave="56" documentId="8_{4B044DA3-B242-4A91-B898-AE1739C4B69B}" xr6:coauthVersionLast="47" xr6:coauthVersionMax="47" xr10:uidLastSave="{8631D018-C486-4268-AFD6-E39A77557EA6}"/>
  <bookViews>
    <workbookView xWindow="-60" yWindow="-60" windowWidth="15480" windowHeight="11640" tabRatio="871" firstSheet="6" activeTab="7" xr2:uid="{7D4C6F83-0A34-4573-8D2F-33A3E8F7FE08}"/>
  </bookViews>
  <sheets>
    <sheet name="Cover" sheetId="292" r:id="rId1"/>
    <sheet name="Preamble" sheetId="291" r:id="rId2"/>
    <sheet name="Grand Summary" sheetId="191" r:id="rId3"/>
    <sheet name="H-G-1" sheetId="227" r:id="rId4"/>
    <sheet name="H- G-2" sheetId="229" r:id="rId5"/>
    <sheet name="H-G-3" sheetId="262" r:id="rId6"/>
    <sheet name="H-W-4-RT-1" sheetId="254" r:id="rId7"/>
    <sheet name="H-W-5-RTW-1  " sheetId="271" r:id="rId8"/>
  </sheets>
  <externalReferences>
    <externalReference r:id="rId9"/>
    <externalReference r:id="rId10"/>
    <externalReference r:id="rId11"/>
    <externalReference r:id="rId12"/>
    <externalReference r:id="rId13"/>
    <externalReference r:id="rId14"/>
    <externalReference r:id="rId15"/>
  </externalReferences>
  <definedNames>
    <definedName name="___KV1">#REF!</definedName>
    <definedName name="___KV2">#REF!</definedName>
    <definedName name="_2.1Boholes_and_pump_Stations2" localSheetId="0">#REF!</definedName>
    <definedName name="_2.1Boholes_and_pump_Stations2" localSheetId="2">#REF!</definedName>
    <definedName name="_2.1Boholes_and_pump_Stations2" localSheetId="3">#REF!</definedName>
    <definedName name="_2.1Boholes_and_pump_Stations2" localSheetId="6">#REF!</definedName>
    <definedName name="_2.1Boholes_and_pump_Stations2" localSheetId="7">#REF!</definedName>
    <definedName name="_2.1Boholes_and_pump_Stations2" localSheetId="1">#REF!</definedName>
    <definedName name="_2.1Boholes_and_pump_Stations2">#REF!</definedName>
    <definedName name="a" localSheetId="3">#REF!</definedName>
    <definedName name="a">#REF!</definedName>
    <definedName name="adaptors">#REF!</definedName>
    <definedName name="airvalves">#REF!</definedName>
    <definedName name="asa" localSheetId="3">'[1]H2O TREATMENT PLANT SITE(4.1)'!#REF!</definedName>
    <definedName name="asa" localSheetId="6">'[1]H2O TREATMENT PLANT SITE(4.1)'!#REF!</definedName>
    <definedName name="asa" localSheetId="7">'[1]H2O TREATMENT PLANT SITE(4.1)'!#REF!</definedName>
    <definedName name="asa">'[1]H2O TREATMENT PLANT SITE(4.1)'!#REF!</definedName>
    <definedName name="Assumed_Yard_Connection_Growth_Rate">#REF!</definedName>
    <definedName name="awaaaw">[2]Summary!#REF!</definedName>
    <definedName name="bends">#REF!</definedName>
    <definedName name="blankflange">#REF!</definedName>
    <definedName name="butterflyvalves">#REF!</definedName>
    <definedName name="code">'[3]fitting rates'!$A$4:$G$223</definedName>
    <definedName name="CONL1">#REF!</definedName>
    <definedName name="CONP1">#REF!</definedName>
    <definedName name="COST" localSheetId="0">#REF!</definedName>
    <definedName name="COST" localSheetId="2">#REF!</definedName>
    <definedName name="COST" localSheetId="4">#REF!</definedName>
    <definedName name="COST" localSheetId="3">#REF!</definedName>
    <definedName name="COST" localSheetId="6">'H-W-4-RT-1'!#REF!</definedName>
    <definedName name="COST" localSheetId="7">'H-W-5-RTW-1  '!#REF!</definedName>
    <definedName name="COST" localSheetId="1">#REF!</definedName>
    <definedName name="COST">#REF!</definedName>
    <definedName name="cover" localSheetId="0">#REF!</definedName>
    <definedName name="cover" localSheetId="2">#REF!</definedName>
    <definedName name="cover" localSheetId="4">#REF!</definedName>
    <definedName name="cover" localSheetId="3">#REF!</definedName>
    <definedName name="cover" localSheetId="6">#REF!</definedName>
    <definedName name="cover" localSheetId="7">#REF!</definedName>
    <definedName name="cover" localSheetId="1">#REF!</definedName>
    <definedName name="cover">#REF!</definedName>
    <definedName name="data">[3]list!$AG$8:$EW$23</definedName>
    <definedName name="_xlnm.Database" hidden="1">#REF!</definedName>
    <definedName name="DD">#REF!</definedName>
    <definedName name="ddd">#REF!</definedName>
    <definedName name="dfddffd">#REF!</definedName>
    <definedName name="DFlange">#REF!</definedName>
    <definedName name="dhdhdhd">#REF!</definedName>
    <definedName name="eee">#REF!</definedName>
    <definedName name="EMW">#REF!</definedName>
    <definedName name="ew">#REF!</definedName>
    <definedName name="ewrw" localSheetId="0">#REF!</definedName>
    <definedName name="ewrw" localSheetId="2">#REF!</definedName>
    <definedName name="ewrw" localSheetId="6">#REF!</definedName>
    <definedName name="ewrw" localSheetId="7">#REF!</definedName>
    <definedName name="ewrw" localSheetId="1">#REF!</definedName>
    <definedName name="ewrw">#REF!</definedName>
    <definedName name="Excel_BuiltIn__FilterDatabase_5" localSheetId="0">#REF!</definedName>
    <definedName name="Excel_BuiltIn__FilterDatabase_5" localSheetId="2">#REF!</definedName>
    <definedName name="Excel_BuiltIn__FilterDatabase_5" localSheetId="4">#REF!</definedName>
    <definedName name="Excel_BuiltIn__FilterDatabase_5" localSheetId="6">#REF!</definedName>
    <definedName name="Excel_BuiltIn__FilterDatabase_5" localSheetId="7">#REF!</definedName>
    <definedName name="Excel_BuiltIn__FilterDatabase_5" localSheetId="1">#REF!</definedName>
    <definedName name="Excel_BuiltIn__FilterDatabase_5">#REF!</definedName>
    <definedName name="fac" localSheetId="0">#REF!</definedName>
    <definedName name="fac" localSheetId="2">#REF!</definedName>
    <definedName name="fac" localSheetId="4">#REF!</definedName>
    <definedName name="fac" localSheetId="3">#REF!</definedName>
    <definedName name="fac" localSheetId="6">#REF!</definedName>
    <definedName name="fac" localSheetId="7">#REF!</definedName>
    <definedName name="fac" localSheetId="1">#REF!</definedName>
    <definedName name="fac">#REF!</definedName>
    <definedName name="fact" localSheetId="3">#REF!</definedName>
    <definedName name="fact">#REF!</definedName>
    <definedName name="fact1">#REF!</definedName>
    <definedName name="facto" localSheetId="0">#REF!</definedName>
    <definedName name="facto" localSheetId="2">#REF!</definedName>
    <definedName name="facto" localSheetId="4">#REF!</definedName>
    <definedName name="facto" localSheetId="3">#REF!</definedName>
    <definedName name="facto" localSheetId="6">#REF!</definedName>
    <definedName name="facto" localSheetId="7">#REF!</definedName>
    <definedName name="facto" localSheetId="1">#REF!</definedName>
    <definedName name="facto">#REF!</definedName>
    <definedName name="factor" localSheetId="0">#REF!</definedName>
    <definedName name="factor" localSheetId="2">#REF!</definedName>
    <definedName name="factor" localSheetId="4">#REF!</definedName>
    <definedName name="factor" localSheetId="3">#REF!</definedName>
    <definedName name="factor" localSheetId="6">#REF!</definedName>
    <definedName name="factor" localSheetId="7">#REF!</definedName>
    <definedName name="factor" localSheetId="1">#REF!</definedName>
    <definedName name="factor">#REF!</definedName>
    <definedName name="factors" localSheetId="0">#REF!</definedName>
    <definedName name="factors" localSheetId="2">#REF!</definedName>
    <definedName name="factors" localSheetId="4">#REF!</definedName>
    <definedName name="factors" localSheetId="3">#REF!</definedName>
    <definedName name="factors" localSheetId="6">#REF!</definedName>
    <definedName name="factors" localSheetId="7">#REF!</definedName>
    <definedName name="factors" localSheetId="1">#REF!</definedName>
    <definedName name="factors">#REF!</definedName>
    <definedName name="Flangespig">#REF!</definedName>
    <definedName name="ga">#REF!</definedName>
    <definedName name="gatevalves">#REF!</definedName>
    <definedName name="gddsgsgs">#REF!</definedName>
    <definedName name="gkkgkgkg">#REF!</definedName>
    <definedName name="hahahahaha">#REF!</definedName>
    <definedName name="hehehe">#REF!</definedName>
    <definedName name="High_Income_estimated_l_c_d">[4]Assumptions!$B$52:$S$52</definedName>
    <definedName name="High_Income_p_h">[4]Assumptions!$B$60:$IV$60</definedName>
    <definedName name="High_Income_tariff">[4]Assumptions!$B$39:$S$39</definedName>
    <definedName name="inserts">#REF!</definedName>
    <definedName name="jfjfjfjfjfjfjfjfjfjf">[2]Summary!#REF!</definedName>
    <definedName name="junctions">#REF!</definedName>
    <definedName name="KUSD">#REF!</definedName>
    <definedName name="KVA">#REF!</definedName>
    <definedName name="KVB">#REF!</definedName>
    <definedName name="ladders">#REF!</definedName>
    <definedName name="Masindi_conversion_rate" localSheetId="0">#REF!</definedName>
    <definedName name="Masindi_conversion_rate" localSheetId="2">#REF!</definedName>
    <definedName name="Masindi_conversion_rate" localSheetId="4">#REF!</definedName>
    <definedName name="Masindi_conversion_rate" localSheetId="3">#REF!</definedName>
    <definedName name="Masindi_conversion_rate" localSheetId="6">#REF!</definedName>
    <definedName name="Masindi_conversion_rate" localSheetId="7">#REF!</definedName>
    <definedName name="Masindi_conversion_rate" localSheetId="1">#REF!</definedName>
    <definedName name="Masindi_conversion_rate">#REF!</definedName>
    <definedName name="Mo">#REF!</definedName>
    <definedName name="mul">#REF!</definedName>
    <definedName name="multiplier">#REF!</definedName>
    <definedName name="name" localSheetId="0">#REF!</definedName>
    <definedName name="name" localSheetId="2">#REF!</definedName>
    <definedName name="name" localSheetId="4">#REF!</definedName>
    <definedName name="name" localSheetId="3">#REF!</definedName>
    <definedName name="name" localSheetId="6">#REF!</definedName>
    <definedName name="name" localSheetId="7">#REF!</definedName>
    <definedName name="name" localSheetId="1">#REF!</definedName>
    <definedName name="name">#REF!</definedName>
    <definedName name="nonreturnvalves">#REF!</definedName>
    <definedName name="number" localSheetId="0">[5]Summary!#REF!</definedName>
    <definedName name="number" localSheetId="2">[5]Summary!#REF!</definedName>
    <definedName name="number" localSheetId="4">[5]Summary!#REF!</definedName>
    <definedName name="number" localSheetId="6">[5]Summary!#REF!</definedName>
    <definedName name="number" localSheetId="7">[5]Summary!#REF!</definedName>
    <definedName name="number" localSheetId="1">[5]Summary!#REF!</definedName>
    <definedName name="number">[5]Summary!#REF!</definedName>
    <definedName name="paiting">#REF!</definedName>
    <definedName name="pipes">#REF!</definedName>
    <definedName name="_xlnm.Print_Area" localSheetId="0">Cover!$A$1:$L$36</definedName>
    <definedName name="_xlnm.Print_Area" localSheetId="2">'Grand Summary'!$B$1:$D$36</definedName>
    <definedName name="_xlnm.Print_Area" localSheetId="4">'H- G-2'!$B$1:$G$32</definedName>
    <definedName name="_xlnm.Print_Area" localSheetId="3">'H-G-1'!$B$1:$G$169</definedName>
    <definedName name="_xlnm.Print_Area" localSheetId="5">'H-G-3'!$B$1:$G$129</definedName>
    <definedName name="_xlnm.Print_Area" localSheetId="6">'H-W-4-RT-1'!$B$1:$G$326</definedName>
    <definedName name="_xlnm.Print_Area" localSheetId="7">'H-W-5-RTW-1  '!$B$1:$G$118</definedName>
    <definedName name="_xlnm.Print_Area" localSheetId="1">Preamble!$A$1:$D$20</definedName>
    <definedName name="_xlnm.Print_Area">#REF!</definedName>
    <definedName name="_xlnm.Print_Titles" localSheetId="0">Cover!$4:$12</definedName>
    <definedName name="_xlnm.Print_Titles" localSheetId="2">'Grand Summary'!$1:$7</definedName>
    <definedName name="_xlnm.Print_Titles" localSheetId="4">'H- G-2'!$1:$7</definedName>
    <definedName name="_xlnm.Print_Titles" localSheetId="3">'H-G-1'!$1:$7</definedName>
    <definedName name="_xlnm.Print_Titles" localSheetId="6">'H-W-4-RT-1'!$1:$6</definedName>
    <definedName name="_xlnm.Print_Titles" localSheetId="7">'H-W-5-RTW-1  '!$1:$6</definedName>
    <definedName name="_xlnm.Print_Titles" localSheetId="1">Preamble!$2:$8</definedName>
    <definedName name="Print_Titles_MI" localSheetId="6">'H-W-4-RT-1'!$2:$6</definedName>
    <definedName name="Print_Titles_MI" localSheetId="7">'H-W-5-RTW-1  '!$2:$6</definedName>
    <definedName name="protectivelayers" localSheetId="0">#REF!</definedName>
    <definedName name="protectivelayers" localSheetId="2">#REF!</definedName>
    <definedName name="protectivelayers" localSheetId="6">#REF!</definedName>
    <definedName name="protectivelayers" localSheetId="7">#REF!</definedName>
    <definedName name="protectivelayers" localSheetId="1">#REF!</definedName>
    <definedName name="protectivelayers">#REF!</definedName>
    <definedName name="qw" localSheetId="3">'[1]H2O TREATMENT PLANT SITE(4.1)'!#REF!</definedName>
    <definedName name="qw" localSheetId="6">'[1]H2O TREATMENT PLANT SITE(4.1)'!#REF!</definedName>
    <definedName name="qw" localSheetId="7">'[1]H2O TREATMENT PLANT SITE(4.1)'!#REF!</definedName>
    <definedName name="qw">'[1]H2O TREATMENT PLANT SITE(4.1)'!#REF!</definedName>
    <definedName name="rate">[6]Sheet2!$A$1:$B$35</definedName>
    <definedName name="rem">#REF!</definedName>
    <definedName name="rendering" localSheetId="0">#REF!</definedName>
    <definedName name="rendering" localSheetId="2">#REF!</definedName>
    <definedName name="rendering" localSheetId="6">#REF!</definedName>
    <definedName name="rendering" localSheetId="7">#REF!</definedName>
    <definedName name="rendering" localSheetId="1">#REF!</definedName>
    <definedName name="rendering">#REF!</definedName>
    <definedName name="ss" localSheetId="3">'[1]H2O TREATMENT PLANT SITE(4.1)'!#REF!</definedName>
    <definedName name="ss" localSheetId="6">'[1]H2O TREATMENT PLANT SITE(4.1)'!#REF!</definedName>
    <definedName name="ss" localSheetId="7">'[1]H2O TREATMENT PLANT SITE(4.1)'!#REF!</definedName>
    <definedName name="ss">'[1]H2O TREATMENT PLANT SITE(4.1)'!#REF!</definedName>
    <definedName name="Tapers">#REF!</definedName>
    <definedName name="Tariff_Charged">#REF!</definedName>
    <definedName name="valves">#REF!</definedName>
    <definedName name="Waterbar">#REF!</definedName>
    <definedName name="watermeter">#REF!</definedName>
    <definedName name="waterproofing">#REF!</definedName>
    <definedName name="we">#REF!</definedName>
    <definedName name="wedw" localSheetId="0">#REF!</definedName>
    <definedName name="wedw" localSheetId="2">#REF!</definedName>
    <definedName name="wedw" localSheetId="6">#REF!</definedName>
    <definedName name="wedw" localSheetId="7">#REF!</definedName>
    <definedName name="wedw" localSheetId="1">#REF!</definedName>
    <definedName name="wedw">#REF!</definedName>
    <definedName name="www" localSheetId="0">'[7]H2O TREATMENT PLANT SITE(4.1)'!#REF!</definedName>
    <definedName name="www" localSheetId="2">'[7]H2O TREATMENT PLANT SITE(4.1)'!#REF!</definedName>
    <definedName name="www" localSheetId="6">'[7]H2O TREATMENT PLANT SITE(4.1)'!#REF!</definedName>
    <definedName name="www" localSheetId="7">'[7]H2O TREATMENT PLANT SITE(4.1)'!#REF!</definedName>
    <definedName name="www" localSheetId="1">'[7]H2O TREATMENT PLANT SITE(4.1)'!#REF!</definedName>
    <definedName name="www">'[7]H2O TREATMENT PLANT SITE(4.1)'!#REF!</definedName>
    <definedName name="yk">#REF!</definedName>
    <definedName name="Z_524946E0_95F0_11D3_ABDB_006097CD877F_.wvu.PrintArea" localSheetId="0" hidden="1">Cover!$B$4:$D$13</definedName>
    <definedName name="Z_524946E0_95F0_11D3_ABDB_006097CD877F_.wvu.PrintArea" localSheetId="2" hidden="1">'Grand Summary'!$B$1:$D$54</definedName>
    <definedName name="Z_524946E0_95F0_11D3_ABDB_006097CD877F_.wvu.PrintArea" localSheetId="4" hidden="1">'H- G-2'!$B$1:$G$32</definedName>
    <definedName name="Z_524946E0_95F0_11D3_ABDB_006097CD877F_.wvu.PrintArea" localSheetId="3" hidden="1">'H-G-1'!$B$1:$G$169</definedName>
    <definedName name="Z_524946E0_95F0_11D3_ABDB_006097CD877F_.wvu.PrintArea" localSheetId="6" hidden="1">'H-W-4-RT-1'!$B$2:$G$271</definedName>
    <definedName name="Z_524946E0_95F0_11D3_ABDB_006097CD877F_.wvu.PrintArea" localSheetId="7" hidden="1">'H-W-5-RTW-1  '!$B$2:$G$110</definedName>
    <definedName name="Z_524946E0_95F0_11D3_ABDB_006097CD877F_.wvu.PrintArea" localSheetId="1" hidden="1">Preamble!$B$2:$D$27</definedName>
    <definedName name="Z_524946E0_95F0_11D3_ABDB_006097CD877F_.wvu.PrintTitles" localSheetId="0" hidden="1">Cover!$4:$12</definedName>
    <definedName name="Z_524946E0_95F0_11D3_ABDB_006097CD877F_.wvu.PrintTitles" localSheetId="2" hidden="1">'Grand Summary'!$1:$7</definedName>
    <definedName name="Z_524946E0_95F0_11D3_ABDB_006097CD877F_.wvu.PrintTitles" localSheetId="4" hidden="1">'H- G-2'!$1:$7</definedName>
    <definedName name="Z_524946E0_95F0_11D3_ABDB_006097CD877F_.wvu.PrintTitles" localSheetId="3" hidden="1">'H-G-1'!$1:$7</definedName>
    <definedName name="Z_524946E0_95F0_11D3_ABDB_006097CD877F_.wvu.PrintTitles" localSheetId="6" hidden="1">'H-W-4-RT-1'!$2:$6</definedName>
    <definedName name="Z_524946E0_95F0_11D3_ABDB_006097CD877F_.wvu.PrintTitles" localSheetId="7" hidden="1">'H-W-5-RTW-1  '!$2:$6</definedName>
    <definedName name="Z_524946E0_95F0_11D3_ABDB_006097CD877F_.wvu.PrintTitles" localSheetId="1" hidden="1">Preamble!$2:$8</definedName>
    <definedName name="Z_524946E0_95F0_11D3_ABDB_006097CD877F_.wvu.Rows" localSheetId="4" hidden="1">'H- G-2'!#REF!</definedName>
  </definedNames>
  <calcPr calcId="191028"/>
  <customWorkbookViews>
    <customWorkbookView name="default - Personal View" guid="{524946E0-95F0-11D3-ABDB-006097CD877F}" personalView="1" maximized="1" windowWidth="636" windowHeight="291" tabRatio="884" activeSheetId="0" showComments="commNone"/>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271" l="1"/>
  <c r="G101" i="271"/>
  <c r="G104" i="271"/>
  <c r="E95" i="271"/>
  <c r="E70" i="271"/>
  <c r="E67" i="271"/>
  <c r="E65" i="271"/>
  <c r="E56" i="271"/>
  <c r="G16" i="271"/>
  <c r="E115" i="254"/>
  <c r="E114" i="254"/>
  <c r="E77" i="254"/>
  <c r="E71" i="254"/>
  <c r="E89" i="254"/>
  <c r="E55" i="254"/>
  <c r="E38" i="254"/>
  <c r="E40" i="254"/>
  <c r="E32" i="254"/>
  <c r="G20" i="254"/>
  <c r="G14" i="254"/>
  <c r="B5" i="191"/>
  <c r="B14" i="191"/>
  <c r="B15" i="191"/>
  <c r="C15" i="191"/>
  <c r="B16" i="191"/>
  <c r="C16" i="191"/>
  <c r="B24" i="191"/>
  <c r="C24" i="191"/>
  <c r="B25" i="191"/>
  <c r="C25" i="191"/>
  <c r="F11" i="227"/>
  <c r="G11" i="227"/>
  <c r="G61" i="227"/>
  <c r="G71" i="227"/>
  <c r="G81" i="227"/>
  <c r="G83" i="227"/>
  <c r="G85" i="227"/>
  <c r="G88" i="227"/>
  <c r="G152" i="227"/>
  <c r="G95" i="227"/>
  <c r="G97" i="227"/>
  <c r="G101" i="227"/>
  <c r="G105" i="227"/>
  <c r="G109" i="227"/>
  <c r="G113" i="227"/>
  <c r="G119" i="227"/>
  <c r="G137" i="227"/>
  <c r="G139" i="227"/>
  <c r="G147" i="227" s="1"/>
  <c r="G154" i="227" s="1"/>
  <c r="G11" i="229"/>
  <c r="G12" i="229"/>
  <c r="G13" i="229"/>
  <c r="G14" i="229"/>
  <c r="G15" i="229"/>
  <c r="G21" i="229"/>
  <c r="E25" i="229"/>
  <c r="G25" i="229"/>
  <c r="G129" i="262"/>
  <c r="G26" i="254"/>
  <c r="G40" i="254"/>
  <c r="G32" i="254"/>
  <c r="G38" i="254"/>
  <c r="G53" i="254"/>
  <c r="G55" i="254"/>
  <c r="E59" i="254"/>
  <c r="G59" i="254"/>
  <c r="G89" i="254"/>
  <c r="G71" i="254"/>
  <c r="E96" i="254"/>
  <c r="G96" i="254"/>
  <c r="G77" i="254"/>
  <c r="E106" i="254"/>
  <c r="G106" i="254"/>
  <c r="G114" i="254"/>
  <c r="G115" i="254"/>
  <c r="E123" i="254"/>
  <c r="G123" i="254"/>
  <c r="G140" i="254"/>
  <c r="G141" i="254"/>
  <c r="G143" i="254"/>
  <c r="G144" i="254"/>
  <c r="G151" i="254"/>
  <c r="G157" i="254"/>
  <c r="G158" i="254"/>
  <c r="G163" i="254"/>
  <c r="G164" i="254"/>
  <c r="G169" i="254"/>
  <c r="G170" i="254"/>
  <c r="G171" i="254"/>
  <c r="G172" i="254"/>
  <c r="G173" i="254"/>
  <c r="G174" i="254"/>
  <c r="G175" i="254"/>
  <c r="G176" i="254"/>
  <c r="G177" i="254"/>
  <c r="G182" i="254"/>
  <c r="G185" i="254"/>
  <c r="G191" i="254"/>
  <c r="G192" i="254"/>
  <c r="G201" i="254"/>
  <c r="G207" i="254"/>
  <c r="G217" i="254"/>
  <c r="G225" i="254"/>
  <c r="G229" i="254"/>
  <c r="G250" i="254"/>
  <c r="G256" i="254"/>
  <c r="G262" i="254"/>
  <c r="G263" i="254"/>
  <c r="G269" i="254"/>
  <c r="G282" i="254"/>
  <c r="G283" i="254"/>
  <c r="G286" i="254"/>
  <c r="E298" i="254"/>
  <c r="G305" i="254"/>
  <c r="G309" i="254"/>
  <c r="G320" i="254"/>
  <c r="G36" i="271"/>
  <c r="G50" i="271" s="1"/>
  <c r="G114" i="271" s="1"/>
  <c r="E47" i="271"/>
  <c r="E57" i="271"/>
  <c r="G89" i="271"/>
  <c r="E104" i="271"/>
  <c r="G108" i="271"/>
  <c r="G115" i="271"/>
  <c r="G116" i="271"/>
  <c r="G129" i="254"/>
  <c r="G316" i="254"/>
  <c r="F15" i="227" a="1"/>
  <c r="F15" i="227"/>
  <c r="F16" i="227"/>
  <c r="G15" i="227"/>
  <c r="F17" i="227"/>
  <c r="G17" i="227"/>
  <c r="F19" i="227"/>
  <c r="G19" i="227"/>
  <c r="G42" i="227"/>
  <c r="G151" i="227"/>
  <c r="G118" i="271" l="1"/>
  <c r="D25" i="191" s="1"/>
  <c r="G275" i="254"/>
  <c r="G319" i="254" s="1"/>
  <c r="G241" i="254"/>
  <c r="G318" i="254" s="1"/>
  <c r="G194" i="254"/>
  <c r="G317" i="254" s="1"/>
  <c r="G81" i="254"/>
  <c r="G315" i="254" s="1"/>
  <c r="G44" i="254"/>
  <c r="G314" i="254" s="1"/>
  <c r="G326" i="254" s="1"/>
  <c r="D24" i="191" s="1"/>
  <c r="G32" i="229"/>
  <c r="D15" i="191" s="1"/>
  <c r="G120" i="227"/>
  <c r="G153" i="227" s="1"/>
  <c r="G169" i="227" s="1"/>
  <c r="D14" i="191" s="1"/>
  <c r="D18" i="191" s="1"/>
  <c r="D28" i="191" l="1"/>
  <c r="D31" i="191" s="1"/>
  <c r="D33" i="191" l="1"/>
  <c r="D36" i="191"/>
</calcChain>
</file>

<file path=xl/sharedStrings.xml><?xml version="1.0" encoding="utf-8"?>
<sst xmlns="http://schemas.openxmlformats.org/spreadsheetml/2006/main" count="886" uniqueCount="520">
  <si>
    <t>GOAL UGANDA</t>
  </si>
  <si>
    <t>CONSTRUCTION OF HALANGA PIPED WATER SUPPLY SYSTEM IN BUTALEJA DISTRICT</t>
  </si>
  <si>
    <t>BILLS Of QUANTITIES - LOT 1</t>
  </si>
  <si>
    <t>BILLS OF QUANTITIES: Supply and installation of the reservoir and tower</t>
  </si>
  <si>
    <r>
      <t xml:space="preserve">Preamble:
</t>
    </r>
    <r>
      <rPr>
        <sz val="12"/>
        <rFont val="Bookman Old Style"/>
        <family val="1"/>
      </rPr>
      <t>These BoQs relate to the proposed construction of Halanga water supply scheme in Butaleja District. The BoQ should be read together with the drawings and the technical specifications. The work scope consists of construction of the reinforced concrete foundation to hoist a 15m high reservoir tower and a 30m3 capacity cold pressed steel reservoir receiving water from  a production well located 1.688KMs away, through a 90mmOD PE PN16 transmission main. The contractor shall also install the washouts, overflow and drop down pipe(distribution line), connected to the distribution network that may be laid by another service provider.</t>
    </r>
  </si>
  <si>
    <t>GRAND SUMMARY I</t>
  </si>
  <si>
    <t>Bill No</t>
  </si>
  <si>
    <t xml:space="preserve"> Bill Description</t>
  </si>
  <si>
    <t>INVESTMENT COST</t>
  </si>
  <si>
    <t>GENERAL</t>
  </si>
  <si>
    <t>GENERAL ITEMS</t>
  </si>
  <si>
    <t xml:space="preserve">SUB-TOTAL </t>
  </si>
  <si>
    <t>WATER SUPPLY AND EQUIPMENT</t>
  </si>
  <si>
    <t>HALANGA WATER SUPPLY NETWORK</t>
  </si>
  <si>
    <t>Sub-Total 1</t>
  </si>
  <si>
    <t>Sub-Total 2</t>
  </si>
  <si>
    <t>Allow for 18% VAT</t>
  </si>
  <si>
    <t>TOTAL</t>
  </si>
  <si>
    <t xml:space="preserve">BILL No. </t>
  </si>
  <si>
    <t>H-G-1</t>
  </si>
  <si>
    <t xml:space="preserve">DESCRIPTION: </t>
  </si>
  <si>
    <t>ITEM NO.</t>
  </si>
  <si>
    <t>ITEM DESCRIPTION</t>
  </si>
  <si>
    <t>UNIT</t>
  </si>
  <si>
    <t>QUANTITY</t>
  </si>
  <si>
    <t>RATE</t>
  </si>
  <si>
    <t>AMOUNT</t>
  </si>
  <si>
    <t>UShs</t>
  </si>
  <si>
    <t>Contractual Requirements</t>
  </si>
  <si>
    <t>A110.1</t>
  </si>
  <si>
    <t xml:space="preserve">Performance security </t>
  </si>
  <si>
    <t>sum</t>
  </si>
  <si>
    <t>A110.2</t>
  </si>
  <si>
    <t>Advance payment guarantee</t>
  </si>
  <si>
    <t>Rate only</t>
  </si>
  <si>
    <t>A120.1</t>
  </si>
  <si>
    <t>Insurance of works covering all installations during and up to 28 days after the end of the defects liability period</t>
  </si>
  <si>
    <t>A120.2</t>
  </si>
  <si>
    <t>Third party insurance</t>
  </si>
  <si>
    <t>A120.3</t>
  </si>
  <si>
    <t>Insurance of Contractors Equipment</t>
  </si>
  <si>
    <t>Specified  Requirements</t>
  </si>
  <si>
    <t>Site Offices and Housing</t>
  </si>
  <si>
    <t>A211.1</t>
  </si>
  <si>
    <t>Establishment and removal of offices for the Engineer's staff</t>
  </si>
  <si>
    <t>Rate Only</t>
  </si>
  <si>
    <t>A211.2</t>
  </si>
  <si>
    <t>Provision of rented office accommodation for the Engineer's staff before establishment of site offices</t>
  </si>
  <si>
    <t>month</t>
  </si>
  <si>
    <t>A211.3</t>
  </si>
  <si>
    <t xml:space="preserve">Provision of rented accommodation for the Engineer's staff (2No unit) </t>
  </si>
  <si>
    <t>A211.4</t>
  </si>
  <si>
    <t>Maintenance of offices for the Engineer's staff including provision and payment of utility services</t>
  </si>
  <si>
    <t>A211.5</t>
  </si>
  <si>
    <t>Maintenance of housing accommodationfor the Engineer's staff (1No unit) including provision and payment  of utility services</t>
  </si>
  <si>
    <t>months</t>
  </si>
  <si>
    <t>Services for the Engineer's staff</t>
  </si>
  <si>
    <t>Transport Services</t>
  </si>
  <si>
    <t>A221.1</t>
  </si>
  <si>
    <t>Supply of  brand new (URA) registered Bajaj boxer, 100 C.C Motor cycle, with helmet &amp; a pair of gloves, with warrant of not less than 12 months</t>
  </si>
  <si>
    <t>nr</t>
  </si>
  <si>
    <t>Communication</t>
  </si>
  <si>
    <t>A222.1</t>
  </si>
  <si>
    <t xml:space="preserve">Establish communication system and dedicated email (mobile, wireless or leased line) system for the Engineer's office </t>
  </si>
  <si>
    <t>A222.2</t>
  </si>
  <si>
    <t xml:space="preserve">Maintenance of communication system and dedicated email (mobile, wireless or leased line) system for the Engineer's office </t>
  </si>
  <si>
    <t>A222.3</t>
  </si>
  <si>
    <t>Provision of 1No. Mobile phone handsets for use by the Engineer's staff</t>
  </si>
  <si>
    <t>A222.4</t>
  </si>
  <si>
    <t>Payment of monthly services bills on mobile calls and data</t>
  </si>
  <si>
    <t>Equipment for use by the Engineer's staff</t>
  </si>
  <si>
    <t>A231.1</t>
  </si>
  <si>
    <t>Provision of office furniture &amp; equipment for the Engineer</t>
  </si>
  <si>
    <t>A231.2</t>
  </si>
  <si>
    <t>Maintenance of office furniture &amp; equipment for the Engineer</t>
  </si>
  <si>
    <t>A233</t>
  </si>
  <si>
    <t>Provision of surveying equipment for use by the Engineer</t>
  </si>
  <si>
    <t>A234</t>
  </si>
  <si>
    <t>Provision of office stationary &amp; office consumables for use in the Engineer's office</t>
  </si>
  <si>
    <t>Attendance upon the Engineer's staff</t>
  </si>
  <si>
    <t>A240</t>
  </si>
  <si>
    <t>Provision of the services of the Office Assistant</t>
  </si>
  <si>
    <t>A241</t>
  </si>
  <si>
    <t>Provision of the services of a permanent driver for use by Engineer's staff</t>
  </si>
  <si>
    <t>A242</t>
  </si>
  <si>
    <t>Provision of services of 1No survey chainmen</t>
  </si>
  <si>
    <t>A243</t>
  </si>
  <si>
    <t>Provision of services of a laboratory assistant</t>
  </si>
  <si>
    <t>Testing works</t>
  </si>
  <si>
    <t>Testing of Materials</t>
  </si>
  <si>
    <t>A250.1</t>
  </si>
  <si>
    <t>Testing of pressure pipes at Uganda Natioal Bureau of Standards</t>
  </si>
  <si>
    <t>A250.2</t>
  </si>
  <si>
    <t>Testing of concrete test cubes at ministry of works materials laboratories</t>
  </si>
  <si>
    <t>No</t>
  </si>
  <si>
    <t>A250.3</t>
  </si>
  <si>
    <t>Testing and certification of mechanical and electrical systems</t>
  </si>
  <si>
    <t>Testing and Commissioning works</t>
  </si>
  <si>
    <t>Pipeline pressure testing</t>
  </si>
  <si>
    <t>A260.1</t>
  </si>
  <si>
    <t>Pressure testing of and sterilisation of water mains as per specifications: uPVC nominal bore not exceeding OD 160mm; maximum test pressure not exceeding twice the pipe's pressure rating.</t>
  </si>
  <si>
    <t>km</t>
  </si>
  <si>
    <t>A260.2</t>
  </si>
  <si>
    <t>Pressure testing of and sterilisation of water mains as per specifications:HDPE  pipes nominal bore ND32-79.2mm and ND 99.4-; maximum test pressure not exceeding 1.5times the pipe's pressure rating.</t>
  </si>
  <si>
    <t>Km</t>
  </si>
  <si>
    <t>Water tightness testing of Tanks</t>
  </si>
  <si>
    <t>A260.3</t>
  </si>
  <si>
    <t>Pressed steel sectional tanks</t>
  </si>
  <si>
    <t>Sum</t>
  </si>
  <si>
    <t>A260.4</t>
  </si>
  <si>
    <t>A260.5</t>
  </si>
  <si>
    <t>Test running and Commissioning of the reservior and associated plumbing as directed and to the satisfaction of the Engineer. These shall form part of the operation and maintenance manual and As-Built drawings that shall be submitted to the Employer. Training Private Operator's staff in basic operation and maintenance procedures of all plant and equipment supplied as per the technical specifications and to the Engineer's approval shall form part of this activity</t>
  </si>
  <si>
    <t>Temporary Works</t>
  </si>
  <si>
    <t>A279.1</t>
  </si>
  <si>
    <t>Establishment &amp; removal of site sign-boards</t>
  </si>
  <si>
    <t>A279.2</t>
  </si>
  <si>
    <t>Maintenance of site sign-boards until the issue of the Taking-over Certificate</t>
  </si>
  <si>
    <t>A279.3</t>
  </si>
  <si>
    <t>Provision for work in water affected areas, including dewatering of sites and wrk areas, all temporary works, protection, access etc to ensure works are completed as specified.</t>
  </si>
  <si>
    <t>A260.7</t>
  </si>
  <si>
    <t>Supply and installation of permanent labels made of engraved granite (300x350mm) on the various installations as directed by the Engineer</t>
  </si>
  <si>
    <t>Provisional Sums</t>
  </si>
  <si>
    <t>A420.1</t>
  </si>
  <si>
    <t>Allow for relocation of existing services including repair of damage caused to all existing services (e.g. pipes, cables, drains, e.t.c) including emergency and/or permanent diversion of all kinds of roads and rectification of damaged property made on behalf of the employer</t>
  </si>
  <si>
    <t>Carried to Collection</t>
  </si>
  <si>
    <t>A420.2</t>
  </si>
  <si>
    <t>Allow for Client's project specific administration costs, factory visits and testing for specialised equipment, factory acceptance tests &amp; witnessing expenses</t>
  </si>
  <si>
    <t>A420.3</t>
  </si>
  <si>
    <t xml:space="preserve">Allow for Environmental protection activities including 2 stakeholder meetings, 100 tree planting at the tank, intake sites and along the pipeline routes </t>
  </si>
  <si>
    <t>A420.4</t>
  </si>
  <si>
    <t>Water connection surveys and registration by Others (Verification of applications for consumer connections)</t>
  </si>
  <si>
    <t>A420.5</t>
  </si>
  <si>
    <t>Allow for stakeholder sensitisation on cross cutting issues (HIV/AIDs, PWDs, Gender, Nutrition and good governance) and their integration in implementation through trainings and community campaigns by others - allow for 2 meetings</t>
  </si>
  <si>
    <t>A420.6</t>
  </si>
  <si>
    <t>Allow for Operation and Maintenance training for all successfully verified and connected consumers and leaders through community workshops by others</t>
  </si>
  <si>
    <t>A420.7</t>
  </si>
  <si>
    <t>Contractor's charges and profits associated with administration of bill items, A221.1, A420.1 to A420.6 (n.e 20%)</t>
  </si>
  <si>
    <t>%</t>
  </si>
  <si>
    <t>Recorded Documents</t>
  </si>
  <si>
    <t>A260.8</t>
  </si>
  <si>
    <t>Prepare operation and maintenance manuals as per specifications and to the Engineer's approval</t>
  </si>
  <si>
    <t>A260.9</t>
  </si>
  <si>
    <t>Prepare ''as-built'' or record drawings as per specifications and to Engineer's approval</t>
  </si>
  <si>
    <t>COLLECTION</t>
  </si>
  <si>
    <t>Collection, Page H-G-1/1</t>
  </si>
  <si>
    <t>Collection, Page H-G-1/2</t>
  </si>
  <si>
    <t>Collection, Page H-G-1/3</t>
  </si>
  <si>
    <t>Collection, Page H-G-1/4</t>
  </si>
  <si>
    <t>Carried to Summary</t>
  </si>
  <si>
    <t>H-G-2</t>
  </si>
  <si>
    <t>METHOD RELATED CHARGES</t>
  </si>
  <si>
    <t>NKA G-2.1</t>
  </si>
  <si>
    <t>Mobilisation on site</t>
  </si>
  <si>
    <t>NKA G-2.2</t>
  </si>
  <si>
    <t>Demobilise on completion of the Works</t>
  </si>
  <si>
    <t>A311.1</t>
  </si>
  <si>
    <t>Supply and/or erect Contractor's site offices.</t>
  </si>
  <si>
    <t>A311.2</t>
  </si>
  <si>
    <t>Maintain Contractor's site offices, including all services</t>
  </si>
  <si>
    <t>A311.3</t>
  </si>
  <si>
    <t>Remove Contractor's site offices on completion of the Works</t>
  </si>
  <si>
    <t>In the following pages, may be entered in accordance with Section 7 of CESMM4. These must distinguish between fixed and time related charges.</t>
  </si>
  <si>
    <t>Fixed charge items</t>
  </si>
  <si>
    <t>NKA G-2.3</t>
  </si>
  <si>
    <t>Storage sheds and workshop</t>
  </si>
  <si>
    <t>Time related charge items</t>
  </si>
  <si>
    <t>NKA G-2.4</t>
  </si>
  <si>
    <t>Supervision</t>
  </si>
  <si>
    <t>Month</t>
  </si>
  <si>
    <t>H-G-3</t>
  </si>
  <si>
    <t>DAYWORKS</t>
  </si>
  <si>
    <t>DESCRIPTION</t>
  </si>
  <si>
    <t>Personnel</t>
  </si>
  <si>
    <t>A411.1</t>
  </si>
  <si>
    <t>Working ganger</t>
  </si>
  <si>
    <t>hr</t>
  </si>
  <si>
    <t>A411.2</t>
  </si>
  <si>
    <t>Artisan</t>
  </si>
  <si>
    <t>A411.3</t>
  </si>
  <si>
    <t>Semi-skilled</t>
  </si>
  <si>
    <t>A411.4</t>
  </si>
  <si>
    <t>Unskilled</t>
  </si>
  <si>
    <t>A411.5</t>
  </si>
  <si>
    <t>Driver for light vehicle</t>
  </si>
  <si>
    <t>A411.6</t>
  </si>
  <si>
    <t>Driver for heavy vehicle</t>
  </si>
  <si>
    <t>A411.7</t>
  </si>
  <si>
    <t>Operator for heavy equipment</t>
  </si>
  <si>
    <t>Materials</t>
  </si>
  <si>
    <t>A413.1</t>
  </si>
  <si>
    <t>Ordinary Cement in 50 kg bags</t>
  </si>
  <si>
    <t>t</t>
  </si>
  <si>
    <t>A413.2</t>
  </si>
  <si>
    <t>Coarse aggregate for concrete.</t>
  </si>
  <si>
    <t>m³</t>
  </si>
  <si>
    <t>A413.3</t>
  </si>
  <si>
    <t>Fine aggregate for concrete.</t>
  </si>
  <si>
    <t>A413.4</t>
  </si>
  <si>
    <t>Water for concrete</t>
  </si>
  <si>
    <t>A413.5</t>
  </si>
  <si>
    <t>Sand for building</t>
  </si>
  <si>
    <t>A413.6</t>
  </si>
  <si>
    <t>Sand for plaster</t>
  </si>
  <si>
    <t>A413.7</t>
  </si>
  <si>
    <t>Bricks for building.</t>
  </si>
  <si>
    <t>A413.8</t>
  </si>
  <si>
    <t>Concrete blocks for building, 225 mm for building,150 mm thick</t>
  </si>
  <si>
    <t>m²</t>
  </si>
  <si>
    <t>A413.9</t>
  </si>
  <si>
    <t>Concrete blocks for building, 150 mm thick.</t>
  </si>
  <si>
    <t>A413.10</t>
  </si>
  <si>
    <t>Hydrated lime for building 150 mm thick.</t>
  </si>
  <si>
    <t>kg</t>
  </si>
  <si>
    <t>A413.11</t>
  </si>
  <si>
    <t>Timber, sawn.</t>
  </si>
  <si>
    <t>A413.12</t>
  </si>
  <si>
    <t>Timber wrot.</t>
  </si>
  <si>
    <t>High yield steel reinforcement:-</t>
  </si>
  <si>
    <t>A413.13</t>
  </si>
  <si>
    <t>8-10 mm dia</t>
  </si>
  <si>
    <t>A413.14</t>
  </si>
  <si>
    <t>12-16 mm dia.</t>
  </si>
  <si>
    <t>A413.15</t>
  </si>
  <si>
    <t>20-25 mm dia.</t>
  </si>
  <si>
    <t>A413.16</t>
  </si>
  <si>
    <t>Steel reinforcement fabric S reference:A252</t>
  </si>
  <si>
    <t>A413.17</t>
  </si>
  <si>
    <t>Hardcore filling</t>
  </si>
  <si>
    <t>A413.18</t>
  </si>
  <si>
    <t>Topsoil delivered to site</t>
  </si>
  <si>
    <t>CONTRACTOR'S EQUIPMENT</t>
  </si>
  <si>
    <t>A415.1</t>
  </si>
  <si>
    <t>Road vehicles:Pick-up,1 1/2t.</t>
  </si>
  <si>
    <t xml:space="preserve">Road vehicles: Lorries: </t>
  </si>
  <si>
    <t>Flat-5t capacity</t>
  </si>
  <si>
    <t>A415.2</t>
  </si>
  <si>
    <t>Flat-10t capacity</t>
  </si>
  <si>
    <t>Tipping :</t>
  </si>
  <si>
    <t>A415.3</t>
  </si>
  <si>
    <t>5t capacity</t>
  </si>
  <si>
    <t>A415.4</t>
  </si>
  <si>
    <t>10t capacity</t>
  </si>
  <si>
    <t xml:space="preserve"> Water tankers with pump and hoses:</t>
  </si>
  <si>
    <t>A415.5</t>
  </si>
  <si>
    <t>5,000 capacity.</t>
  </si>
  <si>
    <t>Excavation, face shovel or dragline:</t>
  </si>
  <si>
    <t>A415.6</t>
  </si>
  <si>
    <r>
      <t>0.25 m</t>
    </r>
    <r>
      <rPr>
        <vertAlign val="superscript"/>
        <sz val="11"/>
        <rFont val="Bookman Old Style"/>
        <family val="1"/>
      </rPr>
      <t>3</t>
    </r>
    <r>
      <rPr>
        <sz val="11"/>
        <rFont val="Bookman Old Style"/>
        <family val="1"/>
      </rPr>
      <t xml:space="preserve"> bucket.</t>
    </r>
  </si>
  <si>
    <t>A415.7</t>
  </si>
  <si>
    <r>
      <t>0.5m</t>
    </r>
    <r>
      <rPr>
        <vertAlign val="superscript"/>
        <sz val="11"/>
        <rFont val="Bookman Old Style"/>
        <family val="1"/>
      </rPr>
      <t>3</t>
    </r>
    <r>
      <rPr>
        <sz val="11"/>
        <rFont val="Bookman Old Style"/>
        <family val="1"/>
      </rPr>
      <t xml:space="preserve"> bucket.</t>
    </r>
  </si>
  <si>
    <t>A415.8</t>
  </si>
  <si>
    <r>
      <t>1.0m</t>
    </r>
    <r>
      <rPr>
        <vertAlign val="superscript"/>
        <sz val="11"/>
        <rFont val="Bookman Old Style"/>
        <family val="1"/>
      </rPr>
      <t xml:space="preserve">3 </t>
    </r>
    <r>
      <rPr>
        <sz val="11"/>
        <rFont val="Bookman Old Style"/>
        <family val="1"/>
      </rPr>
      <t>bucket.</t>
    </r>
  </si>
  <si>
    <t>Tractors:</t>
  </si>
  <si>
    <t>A415.9</t>
  </si>
  <si>
    <t>rubber tyred with trailer, 75 kw.tracked including bull and angle dozer with ripper:</t>
  </si>
  <si>
    <t>A415.10</t>
  </si>
  <si>
    <t xml:space="preserve">     150 kw.</t>
  </si>
  <si>
    <t>A415.11</t>
  </si>
  <si>
    <t xml:space="preserve">    200 kw</t>
  </si>
  <si>
    <t>A415.12</t>
  </si>
  <si>
    <t xml:space="preserve">    250 kw.</t>
  </si>
  <si>
    <t>Rollers:</t>
  </si>
  <si>
    <t>A415.13</t>
  </si>
  <si>
    <t xml:space="preserve"> Manual, 250 kg</t>
  </si>
  <si>
    <t>A415.14</t>
  </si>
  <si>
    <t>vibratory, self, propelled, 1500 kg.</t>
  </si>
  <si>
    <t>Concrete mixers with weigh batchers and loading hoppers:</t>
  </si>
  <si>
    <t>A415.15</t>
  </si>
  <si>
    <t>300 lit capacity.</t>
  </si>
  <si>
    <t>Concrete vibrator, pneumatic with hoses:</t>
  </si>
  <si>
    <t>A415.16</t>
  </si>
  <si>
    <t xml:space="preserve">poker type, 50 mm </t>
  </si>
  <si>
    <t>Bar bending and shearing machines:</t>
  </si>
  <si>
    <t>A415.17</t>
  </si>
  <si>
    <t>bending:-</t>
  </si>
  <si>
    <t xml:space="preserve">     (1) hand operated.</t>
  </si>
  <si>
    <t>A415.18</t>
  </si>
  <si>
    <t>shearing:-</t>
  </si>
  <si>
    <t xml:space="preserve">     (1)  hand operated</t>
  </si>
  <si>
    <t>Air compressor, mobile with 5m of hose and steels with:</t>
  </si>
  <si>
    <t>A415.19</t>
  </si>
  <si>
    <t>1 breaker.</t>
  </si>
  <si>
    <t>A415.20</t>
  </si>
  <si>
    <t>2 breakers.</t>
  </si>
  <si>
    <t>Mobile electricity generating sets, 240v, 1 ph, 50 Hz:</t>
  </si>
  <si>
    <t>A415.21</t>
  </si>
  <si>
    <t>5 kvA</t>
  </si>
  <si>
    <t>A415.22</t>
  </si>
  <si>
    <t>10 kvA</t>
  </si>
  <si>
    <t>Collection, Page H-G-3/1</t>
  </si>
  <si>
    <t>Collection, Page H-G-3/2</t>
  </si>
  <si>
    <t xml:space="preserve">Bill No. </t>
  </si>
  <si>
    <t>H- W-4-RT-I</t>
  </si>
  <si>
    <t>DESCRIPTION:</t>
  </si>
  <si>
    <t>STORAGE RESERVOIR TANK</t>
  </si>
  <si>
    <t>RATE Ushs</t>
  </si>
  <si>
    <t>AMOUNT Ushs</t>
  </si>
  <si>
    <t>Preamble</t>
  </si>
  <si>
    <t>The works under this bill are covered under Part 2 of the Particular Specifications.</t>
  </si>
  <si>
    <t>SUBSTRUCTURE</t>
  </si>
  <si>
    <t>Site Clearance</t>
  </si>
  <si>
    <t>D100</t>
  </si>
  <si>
    <t>Clear the site of bushes, scrub and undergrowth and vegetable soil to allow for proper and accurate setting out</t>
  </si>
  <si>
    <t>ha</t>
  </si>
  <si>
    <t>Excavations for Foundations</t>
  </si>
  <si>
    <t>Topsoil</t>
  </si>
  <si>
    <t>E410</t>
  </si>
  <si>
    <t>Strip site of top soil average depth 150mm and deposit in heaps at an appropriate place 300m away from site</t>
  </si>
  <si>
    <t>Ordinary Soil</t>
  </si>
  <si>
    <t>Excavation for foundations, in material other than topsoil, rock or artificial hard material, commencing surface is the stripped ground level</t>
  </si>
  <si>
    <t>E334</t>
  </si>
  <si>
    <t>Depth 1-2 m</t>
  </si>
  <si>
    <t>Rock</t>
  </si>
  <si>
    <t>Excavation for foundations, in rock, commencing surface is the stripped ground level</t>
  </si>
  <si>
    <t>E335</t>
  </si>
  <si>
    <t>Depth 0.5-1.0 m</t>
  </si>
  <si>
    <t>Disposal of Excavated Material</t>
  </si>
  <si>
    <t>Disposal of excavated material to sites as shown in the site layout and as specified and as directed by the Engineer</t>
  </si>
  <si>
    <t>E531</t>
  </si>
  <si>
    <t>Soil</t>
  </si>
  <si>
    <t>E533</t>
  </si>
  <si>
    <t>Filling</t>
  </si>
  <si>
    <t>Structures</t>
  </si>
  <si>
    <t>Filling by methods specified and to depths as shown in the drawings with the following materials</t>
  </si>
  <si>
    <t>E614</t>
  </si>
  <si>
    <t>Selected excavated material other than topsoil, rock or artificial hard material</t>
  </si>
  <si>
    <t>CM</t>
  </si>
  <si>
    <t>E615</t>
  </si>
  <si>
    <t>Selected imported granular material other than topsoil, rock or artificial hard material to reservoir area and compacted to 98% MOD AASHTO</t>
  </si>
  <si>
    <t>Provision of Hardcore</t>
  </si>
  <si>
    <t>E810</t>
  </si>
  <si>
    <t>Provision and placement of 300 mm thick hardcore  base for the tank footings</t>
  </si>
  <si>
    <t>SM</t>
  </si>
  <si>
    <t>IN-SITU CONCRETE</t>
  </si>
  <si>
    <t>Provision of Concrete</t>
  </si>
  <si>
    <t>Ordinary Designed Mix Concrete</t>
  </si>
  <si>
    <t>Grade C15</t>
  </si>
  <si>
    <t>Designed mix, grade C15 concrete, to BS 5328, with ordinary Portland cement to BS 12, aggregate to BS 882, for the following aggregate sizes</t>
  </si>
  <si>
    <t>F131</t>
  </si>
  <si>
    <t>10 mm aggregate</t>
  </si>
  <si>
    <t>Grade C25</t>
  </si>
  <si>
    <t>F151</t>
  </si>
  <si>
    <t>Placing Mass Concrete</t>
  </si>
  <si>
    <t>Blinding</t>
  </si>
  <si>
    <t>Placing blinding concrete, grade C15 of the following thickness</t>
  </si>
  <si>
    <t>F512</t>
  </si>
  <si>
    <t>Placing Reinforced Concrete</t>
  </si>
  <si>
    <t>Bases, Footings and Ground Slabs</t>
  </si>
  <si>
    <t>Placing reinforced concrete, grad C25, for column base, footings and ground slab of the following thickness</t>
  </si>
  <si>
    <t>F522</t>
  </si>
  <si>
    <t>CONCRETE ANCILLARIES</t>
  </si>
  <si>
    <t>Formwork-Fair Finish</t>
  </si>
  <si>
    <t>Fair Finish Plane Vertical</t>
  </si>
  <si>
    <t>Plane fair finish vertical formwork of the following width</t>
  </si>
  <si>
    <t>G245</t>
  </si>
  <si>
    <t>Width exceeding 1.22 m</t>
  </si>
  <si>
    <t>Reinforcement</t>
  </si>
  <si>
    <t>High Yeild Steel</t>
  </si>
  <si>
    <t>High yeild square twisted or ribbed bars to BS 4449 and of the following sizes</t>
  </si>
  <si>
    <t>G525</t>
  </si>
  <si>
    <t>Nominal size T16 mm</t>
  </si>
  <si>
    <t>Nominal size T10 mm</t>
  </si>
  <si>
    <t>Concrete Accessories</t>
  </si>
  <si>
    <t>Finishing of Top Surfaces</t>
  </si>
  <si>
    <t>Finishing of top surfaces by the following methods</t>
  </si>
  <si>
    <t>G812</t>
  </si>
  <si>
    <t>With steel float finish</t>
  </si>
  <si>
    <t>PIPEWORK - FITTINGS AND VALVES</t>
  </si>
  <si>
    <t>Cast or Spun Iron Pipe Fittings external epoxy coated to AWWA C213</t>
  </si>
  <si>
    <t>Bends</t>
  </si>
  <si>
    <t>Ductile iron all flanged 90 degree bend, to BS 4772, flanges to BS 4504, all to PN 16, cement mortar lined, and of the following sizes</t>
  </si>
  <si>
    <t>J311.1</t>
  </si>
  <si>
    <t>ND150</t>
  </si>
  <si>
    <t>J311.2</t>
  </si>
  <si>
    <t>ND75</t>
  </si>
  <si>
    <t>Ductile iron all flanged 90 degree duck foot bend, to BS 4772, flanges to BS 4504, all to PN 16, cement mortar lined, and of the following sizes</t>
  </si>
  <si>
    <t>J311.3</t>
  </si>
  <si>
    <t>J311.4</t>
  </si>
  <si>
    <t>ND 75</t>
  </si>
  <si>
    <t>Junctions and Branches</t>
  </si>
  <si>
    <t>All flanged Equal tee to BS 4346, flanges to BS 4504, all to PN 16, and of the following sizes</t>
  </si>
  <si>
    <t>J321.1</t>
  </si>
  <si>
    <t>Double Collars</t>
  </si>
  <si>
    <t xml:space="preserve">Viking Johnson or similar, wide range coupling to fit all pipe spigots  to PN 16, and of the following sizes </t>
  </si>
  <si>
    <t>J341.1</t>
  </si>
  <si>
    <t>J341.2</t>
  </si>
  <si>
    <t>ND 150</t>
  </si>
  <si>
    <t>Adaptors</t>
  </si>
  <si>
    <t>Flanged adaptor Maxi Type or similar wide range adaptor to fit pipe spigots, flanes to BS 4505, all to PN 16 and of the following sizes</t>
  </si>
  <si>
    <t>J351.1</t>
  </si>
  <si>
    <t>J351.2</t>
  </si>
  <si>
    <t>Straight Specials</t>
  </si>
  <si>
    <t>Ductile iron double flanged pipe, to BS 4772, flanges to BS 4504, cement mortar lined, all to PN 16 and of the following sizes</t>
  </si>
  <si>
    <t>J381.1</t>
  </si>
  <si>
    <t>ND 75 not exceeding 2.0 m</t>
  </si>
  <si>
    <t>J381.2</t>
  </si>
  <si>
    <t>ND 75 not exceeding 6.0 m</t>
  </si>
  <si>
    <t>J381.3</t>
  </si>
  <si>
    <t>ND 75 not exceeding 0.6 m</t>
  </si>
  <si>
    <t>J381.4</t>
  </si>
  <si>
    <t>ND 75 not exceeding 3.0 m</t>
  </si>
  <si>
    <t>J381.5</t>
  </si>
  <si>
    <t>ND 150not exceeding 0.6 m</t>
  </si>
  <si>
    <t>J381.6</t>
  </si>
  <si>
    <t>ND 150 not exceeding 0.4 m</t>
  </si>
  <si>
    <t>J381.7</t>
  </si>
  <si>
    <t>ND 150 not exceeding 2.0 m</t>
  </si>
  <si>
    <t>J381.8</t>
  </si>
  <si>
    <t>ND 150 not exceeding 6.0 m with pubble flange</t>
  </si>
  <si>
    <t>J381.9</t>
  </si>
  <si>
    <t>Strainer</t>
  </si>
  <si>
    <t>Flanged outlet pipe strainer, to BS 4772, flanges to BS 4504, all to PN 16, cement mortar lined, and of the following sizes</t>
  </si>
  <si>
    <t>J491.1</t>
  </si>
  <si>
    <t>Bell mouth</t>
  </si>
  <si>
    <t>Flanged bell mouth, to BS 4772, flanges to BS 4504, all to PN 16, cement mortar lined, and of the following sizes</t>
  </si>
  <si>
    <t>J677.1</t>
  </si>
  <si>
    <t>Gate Valves: Hand Operated</t>
  </si>
  <si>
    <t>All flanged CI gate valves to BS 5150, flanges to BS 4505, all to PN 16 for operation by tee key, with extension spindle not exceeding 1.5 metres long, and of the following sizes</t>
  </si>
  <si>
    <t>J811.1</t>
  </si>
  <si>
    <t>J811.2</t>
  </si>
  <si>
    <t>Ball Float Valves</t>
  </si>
  <si>
    <t>Flanged Balanced ball float valve, flanges to BS 4505, all to PN 16</t>
  </si>
  <si>
    <t>J891.1</t>
  </si>
  <si>
    <t>Bulk Flow Meter</t>
  </si>
  <si>
    <t>"Woltman" Helix Type Bulk Flow Meter inclusive of all couplings, adaptors, steel pipe distance pieces, CI valves, thrust blocks, etc and all other fittings to make the installation complete, as specified, all fittings to PN 16, including lockable vented blockwork chamber with cast in valve surface boxes, and on the following main pipe sizes</t>
  </si>
  <si>
    <t>J991.1</t>
  </si>
  <si>
    <t>J991.2</t>
  </si>
  <si>
    <t>PIPEWORK - MANHOLES AND PIPEWORK</t>
  </si>
  <si>
    <t>Manholes</t>
  </si>
  <si>
    <t>Blockwork Manhole</t>
  </si>
  <si>
    <t>Blockwork chamber complete with C20 concrete base, vented lockable manhole cover, valve surface boxes, galvanised step irons, as specified in the drawings, and of the following depths</t>
  </si>
  <si>
    <t>K171</t>
  </si>
  <si>
    <t>Depth not exceeding 1.5 m</t>
  </si>
  <si>
    <t>Other Chambers</t>
  </si>
  <si>
    <t>In situ Concrete Chambers</t>
  </si>
  <si>
    <t>Washout out fall structure, complete including flap valve, all fittings and pipework necessary to complete installation, as specified in drawings, and of the following depths; all fittings and pipework to PN 16</t>
  </si>
  <si>
    <t>K231</t>
  </si>
  <si>
    <t>Supply and construct grouted stone pitching using mortar mix 1:4, include 50mm thick coping using 1:2:4 concrete mix on top of the stone pitching of same width as the wall thickness for drains of cross section</t>
  </si>
  <si>
    <t>K491</t>
  </si>
  <si>
    <t>Cross section area 0.5-1.0 m2</t>
  </si>
  <si>
    <t>m</t>
  </si>
  <si>
    <t>PIPEWORK-SUPPORTS AND PROTECTION, ANCILLARIES TO LAYING AND EXCAVATION</t>
  </si>
  <si>
    <t>In Pipe Trenches</t>
  </si>
  <si>
    <t>Extras to excavation in pipe trenches in the following materials</t>
  </si>
  <si>
    <t>L111</t>
  </si>
  <si>
    <t>In rock</t>
  </si>
  <si>
    <t xml:space="preserve">Construct a 1x1m manhole using Hard burnt clay bricks to BS 3921(3.5N/mm² compressive strength) bedded and jointed in cement and sand(1:3) mortar, including 1:4 cement plaster to both faces complete, covered with a reinforced concrete slab, including all earthwork, building work and concrete works to protect the below ground installations. </t>
  </si>
  <si>
    <t>K251.2</t>
  </si>
  <si>
    <t>Other Pipework Ancillaries</t>
  </si>
  <si>
    <t>Marker Posts</t>
  </si>
  <si>
    <t>K820.1</t>
  </si>
  <si>
    <t>Marker posts for gate valves</t>
  </si>
  <si>
    <t>K820.2</t>
  </si>
  <si>
    <t>Marker posts for bulk meters</t>
  </si>
  <si>
    <t>Surrounds</t>
  </si>
  <si>
    <t>Pipe surrounds, of selected excavated granular material, for the following pipe sizes</t>
  </si>
  <si>
    <t>L521</t>
  </si>
  <si>
    <t>Diameter not exceeding 300 mm ND</t>
  </si>
  <si>
    <t>MISCALLANEOUS WORKS</t>
  </si>
  <si>
    <t>Supply and Install cold pressed galvanised steel sectional tank with external flanges and pitched cover with 1No. 1m wide access way, solenoid float switch, water level indicator (scale in cubic metres) and plates with inlet, outlet, washout and overflow connection complete with access points, ventilators (4 nr), and internal and external access ladders with safety hoops, inclusive of painting, finishes and all necessary accessories to installation complete as specified and detailed in the drawings; to the Engineer's satisfaction. All tank accessories shall be of hot dipped galvanised steel. All to the Engineer's satisfaction Design criteria; pressed steel sections to BS 1564, Hot rolled sections to BS 4360, Bolts and nuts to BS 5950, structural steel to BS 5950, dead and live load analysis to BS 6399; Complete with all the necessary pipe manfold inclusive of Tees, Gate Valves, Bends, rise pipe into the reserviour and all necessary pipe work to ensure proper installation.</t>
  </si>
  <si>
    <t>N287</t>
  </si>
  <si>
    <t>Reservoir: 30 m3 nominal capacity placed on 15 m high steel tower</t>
  </si>
  <si>
    <t>Landscaping</t>
  </si>
  <si>
    <t>Turfing for lawns inside fenced off compound; include filling with excavated topsoil, levelling and the preparation of the surfaces. Include the planting of water friendly trees as recommended by the Engineer</t>
  </si>
  <si>
    <t>ROADS AND PAVINGS</t>
  </si>
  <si>
    <t>Sub-Bases</t>
  </si>
  <si>
    <t>Heavy duty , C30 Concrete interlocking pavers, thickness 100 - 125mm for walkways, access and parking areas;</t>
  </si>
  <si>
    <t>R114</t>
  </si>
  <si>
    <t>Concrete pavers</t>
  </si>
  <si>
    <t>Surfacing</t>
  </si>
  <si>
    <t>R331</t>
  </si>
  <si>
    <t>Wearing course, of slurry doube bitumen seal as specified , including sub - base preparation, importation of approved murrum, level, spread and compacted, all to receive the bitumen layer</t>
  </si>
  <si>
    <t>Kerbs</t>
  </si>
  <si>
    <t>Construct Kerbs of ore-cast concrete to BS 7263 of cross section area 0.05-0.1 m2 to the following alignment</t>
  </si>
  <si>
    <t>R611</t>
  </si>
  <si>
    <t>Straight or curved to a radius exceeding 12 m</t>
  </si>
  <si>
    <t>Collection, Page H-W-4/1</t>
  </si>
  <si>
    <t>Collection, Page H-W-4/2</t>
  </si>
  <si>
    <t>Collection, Page H-W-4/3</t>
  </si>
  <si>
    <t>Collection, Page H-W-4/4</t>
  </si>
  <si>
    <t>Collection, Page H-W-4/5</t>
  </si>
  <si>
    <t>Collection, Page H-W-4/6</t>
  </si>
  <si>
    <t>Collection, Page H-W-4/7</t>
  </si>
  <si>
    <t>H-W-5-RTW-1</t>
  </si>
  <si>
    <t>STORAGE RESERVOIR SITE WORKS</t>
  </si>
  <si>
    <t>Preamble:</t>
  </si>
  <si>
    <t xml:space="preserve">The works under this bill are covered under Part 2 of the Particular Specifications. </t>
  </si>
  <si>
    <t>DEMOLITION AND SITE CLEARANCE</t>
  </si>
  <si>
    <t>General Site Clearance</t>
  </si>
  <si>
    <t>General site clearance for works</t>
  </si>
  <si>
    <t>Trees</t>
  </si>
  <si>
    <t>Cut and dispose of trees of the following girth; include removal of stump and backfilling the hole left with top soil</t>
  </si>
  <si>
    <t>D210</t>
  </si>
  <si>
    <t>Girth 500 mm-1 m</t>
  </si>
  <si>
    <t>Stumps</t>
  </si>
  <si>
    <t>Remove and dispose of stumps of the following diameter; include for grabbing up the roots and backfilling the hole left with top soil</t>
  </si>
  <si>
    <t>D310</t>
  </si>
  <si>
    <t>Diameter 150-500 mm</t>
  </si>
  <si>
    <t>EARTHWORKS</t>
  </si>
  <si>
    <t>General Excavation</t>
  </si>
  <si>
    <t>General excavation for foundation, road works and parking area, in material other than topsoil, rock or artificial hard material, commencing surface is the stripped ground level</t>
  </si>
  <si>
    <t>E324</t>
  </si>
  <si>
    <t>Maximum depth  0.25 - 0.5 m</t>
  </si>
  <si>
    <t>Depth  0.5 - 1.0 m</t>
  </si>
  <si>
    <t>concrete Pavers</t>
  </si>
  <si>
    <t>Construct Kerbs of pre-cast concrete to BS 7263 of cross section area 0.05-0.1 m² to the following alignment</t>
  </si>
  <si>
    <t>MISCELLANEOUS WORKS</t>
  </si>
  <si>
    <t>Fences</t>
  </si>
  <si>
    <t>X135</t>
  </si>
  <si>
    <t>100x100mm Concrete post of C25 concrete and wire galvanised wire chain link fence of gauge 10 to BS 1722, with galvanised razor wire on top, anchored into C20 Concrete dwarf wall as per drawings, height 2.6-2.8 m</t>
  </si>
  <si>
    <t>Gates</t>
  </si>
  <si>
    <t>Metal field sliding gate , Fabricated in 80 x 40 x 4 RHS Sections all to BS 3470 of the following widths and spray painted with 3 coats gloss paint;</t>
  </si>
  <si>
    <t>X235</t>
  </si>
  <si>
    <t xml:space="preserve"> with 1202mm wide pedestrain gate-metal grill</t>
  </si>
  <si>
    <t>Stone  Chippings</t>
  </si>
  <si>
    <t>R118</t>
  </si>
  <si>
    <t xml:space="preserve">Supply and spread approved stone chippings (16mm aggregates) on compacted surfaces </t>
  </si>
  <si>
    <t>Collection, Page H-W 5/1</t>
  </si>
  <si>
    <t>Collection, Page H-W 5/2</t>
  </si>
  <si>
    <t>Collection, Page H-W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</si>
</sst>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_-* #,##0_-;\-* #,##0_-;_-* &quot;-&quot;_-;_-@_-"/>
    <numFmt numFmtId="165" formatCode="_-* #,##0.00_-;\-* #,##0.00_-;_-* &quot;-&quot;??_-;_-@_-"/>
    <numFmt numFmtId="166" formatCode="_(* #,##0.0_);_(* \(#,##0.0\);_(* &quot;-&quot;??_);_(@_)"/>
    <numFmt numFmtId="167" formatCode="#,##0.0"/>
    <numFmt numFmtId="168" formatCode="_-&quot;£&quot;* #,##0.00_-;\-&quot;£&quot;* #,##0.00_-;_-&quot;£&quot;* &quot;-&quot;??_-;_-@_-"/>
    <numFmt numFmtId="169" formatCode="_-&quot;£&quot;* #,##0_-;\-&quot;£&quot;* #,##0_-;_-&quot;£&quot;* &quot;-&quot;_-;_-@_-"/>
    <numFmt numFmtId="170" formatCode="&quot;£&quot;#,##0;\-&quot;£&quot;#,##0"/>
    <numFmt numFmtId="171" formatCode="0.000"/>
    <numFmt numFmtId="172" formatCode="_-[$€-2]\ * #,##0.00_-;\-[$€-2]\ * #,##0.00_-;_-[$€-2]\ * &quot;-&quot;??_-"/>
    <numFmt numFmtId="173" formatCode="_(* #,##0_);_(* \(#,##0\);_(* &quot;-&quot;??_);_(@_)"/>
    <numFmt numFmtId="174" formatCode="_(* #,##0_);_(* \(#,##0\);_(* &quot; &quot;??_);_(@_)"/>
    <numFmt numFmtId="175" formatCode="#,##0.0000"/>
    <numFmt numFmtId="176" formatCode="0.0"/>
    <numFmt numFmtId="177" formatCode="#,##0.000"/>
    <numFmt numFmtId="178" formatCode="0.000%"/>
  </numFmts>
  <fonts count="31">
    <font>
      <sz val="10"/>
      <name val="Arial"/>
      <family val="2"/>
    </font>
    <font>
      <sz val="11"/>
      <name val="Bookman Old Style"/>
      <family val="1"/>
    </font>
    <font>
      <b/>
      <sz val="11"/>
      <name val="Bookman Old Style"/>
      <family val="1"/>
    </font>
    <font>
      <b/>
      <i/>
      <u/>
      <sz val="11"/>
      <name val="Bookman Old Style"/>
      <family val="1"/>
    </font>
    <font>
      <b/>
      <u/>
      <sz val="11"/>
      <name val="Bookman Old Style"/>
      <family val="1"/>
    </font>
    <font>
      <u/>
      <sz val="11"/>
      <name val="Bookman Old Style"/>
      <family val="1"/>
    </font>
    <font>
      <b/>
      <i/>
      <sz val="11"/>
      <name val="Bookman Old Style"/>
      <family val="1"/>
    </font>
    <font>
      <u/>
      <sz val="11"/>
      <name val="Georgia"/>
      <family val="1"/>
    </font>
    <font>
      <i/>
      <sz val="11"/>
      <name val="Bookman Old Style"/>
      <family val="1"/>
    </font>
    <font>
      <sz val="9"/>
      <name val="Bookman Old Style"/>
      <family val="1"/>
    </font>
    <font>
      <b/>
      <sz val="9"/>
      <name val="Bookman Old Style"/>
      <family val="1"/>
    </font>
    <font>
      <sz val="12"/>
      <name val="Bookman Old Style"/>
      <family val="1"/>
    </font>
    <font>
      <b/>
      <i/>
      <sz val="12"/>
      <name val="Bookman Old Style"/>
      <family val="1"/>
    </font>
    <font>
      <sz val="14"/>
      <name val="Bookman Old Style"/>
      <family val="1"/>
    </font>
    <font>
      <b/>
      <sz val="14"/>
      <name val="Bookman Old Style"/>
      <family val="1"/>
    </font>
    <font>
      <b/>
      <sz val="12"/>
      <name val="Bookman Old Style"/>
      <family val="1"/>
    </font>
    <font>
      <sz val="12"/>
      <color indexed="8"/>
      <name val="Bookman Old Style"/>
      <family val="1"/>
    </font>
    <font>
      <b/>
      <sz val="12"/>
      <color indexed="8"/>
      <name val="Bookman Old Style"/>
      <family val="1"/>
    </font>
    <font>
      <sz val="11"/>
      <color indexed="8"/>
      <name val="Bookman Old Style"/>
      <family val="1"/>
    </font>
    <font>
      <sz val="48"/>
      <name val="Bookman Old Style"/>
      <family val="1"/>
    </font>
    <font>
      <b/>
      <sz val="48"/>
      <name val="Bookman Old Style"/>
      <family val="1"/>
    </font>
    <font>
      <b/>
      <u/>
      <sz val="48"/>
      <name val="Bookman Old Style"/>
      <family val="1"/>
    </font>
    <font>
      <sz val="48"/>
      <name val="Garamond"/>
      <family val="1"/>
    </font>
    <font>
      <sz val="11"/>
      <color indexed="8"/>
      <name val="Calibri"/>
      <family val="2"/>
    </font>
    <font>
      <vertAlign val="superscript"/>
      <sz val="11"/>
      <name val="Bookman Old Style"/>
      <family val="1"/>
    </font>
    <font>
      <sz val="10"/>
      <name val="Arial"/>
      <family val="2"/>
    </font>
    <font>
      <sz val="11"/>
      <color theme="1"/>
      <name val="Calibri"/>
      <family val="2"/>
      <scheme val="minor"/>
    </font>
    <font>
      <sz val="11"/>
      <color theme="1"/>
      <name val="Arial"/>
      <family val="2"/>
    </font>
    <font>
      <sz val="48"/>
      <color theme="1"/>
      <name val="Georgia"/>
      <family val="1"/>
    </font>
    <font>
      <sz val="11"/>
      <color theme="1"/>
      <name val="Georgia"/>
      <family val="1"/>
    </font>
    <font>
      <b/>
      <sz val="48"/>
      <color theme="1"/>
      <name val="Georgia"/>
      <family val="1"/>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8"/>
      </left>
      <right style="thin">
        <color indexed="64"/>
      </right>
      <top/>
      <bottom/>
      <diagonal/>
    </border>
    <border>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8"/>
      </top>
      <bottom style="thin">
        <color indexed="8"/>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1"/>
      </left>
      <right style="thin">
        <color indexed="8"/>
      </right>
      <top/>
      <bottom/>
      <diagonal/>
    </border>
    <border>
      <left style="medium">
        <color indexed="64"/>
      </left>
      <right style="thin">
        <color theme="1"/>
      </right>
      <top/>
      <bottom/>
      <diagonal/>
    </border>
    <border>
      <left style="thin">
        <color theme="1"/>
      </left>
      <right style="medium">
        <color indexed="64"/>
      </right>
      <top/>
      <bottom/>
      <diagonal/>
    </border>
  </borders>
  <cellStyleXfs count="138">
    <xf numFmtId="0" fontId="0" fillId="0" borderId="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applyFont="0" applyFill="0" applyBorder="0" applyAlignment="0" applyProtection="0"/>
    <xf numFmtId="0" fontId="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3"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8" fontId="25" fillId="0" borderId="0" applyFont="0" applyFill="0" applyBorder="0" applyAlignment="0" applyProtection="0"/>
    <xf numFmtId="167" fontId="25"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9"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0" fontId="25" fillId="0" borderId="0" applyFont="0" applyFill="0" applyBorder="0" applyAlignment="0" applyProtection="0"/>
    <xf numFmtId="169" fontId="25" fillId="0" borderId="0" applyFont="0" applyFill="0" applyBorder="0" applyAlignment="0" applyProtection="0"/>
    <xf numFmtId="165" fontId="25" fillId="0" borderId="0" applyFont="0" applyFill="0" applyBorder="0" applyAlignment="0" applyProtection="0"/>
    <xf numFmtId="0" fontId="23" fillId="0" borderId="0" applyFont="0" applyFill="0" applyBorder="0" applyAlignment="0" applyProtection="0"/>
    <xf numFmtId="43" fontId="25" fillId="0" borderId="0" applyFont="0" applyFill="0" applyBorder="0" applyAlignment="0" applyProtection="0"/>
    <xf numFmtId="165" fontId="23"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17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25" fillId="0" borderId="0" applyFill="0" applyBorder="0" applyAlignment="0" applyProtection="0"/>
    <xf numFmtId="171" fontId="25" fillId="0" borderId="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23" fillId="0" borderId="0"/>
    <xf numFmtId="0" fontId="25" fillId="0" borderId="0"/>
    <xf numFmtId="0" fontId="25" fillId="0" borderId="0"/>
    <xf numFmtId="0" fontId="25" fillId="0" borderId="0">
      <alignment horizontal="justify" vertical="top"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applyFont="0"/>
    <xf numFmtId="0" fontId="23" fillId="0" borderId="0"/>
    <xf numFmtId="0" fontId="25" fillId="0" borderId="0"/>
    <xf numFmtId="0" fontId="23" fillId="0" borderId="0"/>
    <xf numFmtId="0" fontId="26" fillId="0" borderId="0"/>
    <xf numFmtId="0" fontId="26" fillId="0" borderId="0"/>
    <xf numFmtId="0" fontId="27" fillId="0" borderId="0"/>
    <xf numFmtId="0" fontId="25" fillId="0" borderId="0"/>
    <xf numFmtId="0" fontId="25" fillId="0" borderId="0"/>
    <xf numFmtId="0" fontId="25" fillId="0" borderId="0" applyFont="0"/>
    <xf numFmtId="0" fontId="25" fillId="0" borderId="0"/>
    <xf numFmtId="0" fontId="25" fillId="0" borderId="0"/>
    <xf numFmtId="0" fontId="25" fillId="0" borderId="0"/>
    <xf numFmtId="0" fontId="25" fillId="0" borderId="0" applyFont="0"/>
    <xf numFmtId="0" fontId="25" fillId="0" borderId="0"/>
    <xf numFmtId="0" fontId="25" fillId="0" borderId="0" applyFont="0"/>
    <xf numFmtId="0" fontId="25" fillId="0" borderId="0" applyFont="0"/>
    <xf numFmtId="0" fontId="25" fillId="0" borderId="0"/>
    <xf numFmtId="0" fontId="25" fillId="0" borderId="0" applyFont="0"/>
    <xf numFmtId="0" fontId="23" fillId="3" borderId="79"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cellStyleXfs>
  <cellXfs count="568">
    <xf numFmtId="0" fontId="0" fillId="0" borderId="0" xfId="0"/>
    <xf numFmtId="0" fontId="1" fillId="0" borderId="0" xfId="0" applyFont="1"/>
    <xf numFmtId="0" fontId="2" fillId="2" borderId="0" xfId="94" applyFont="1" applyFill="1" applyAlignment="1">
      <alignment vertical="center"/>
    </xf>
    <xf numFmtId="0" fontId="1" fillId="2" borderId="0" xfId="94" applyFont="1" applyFill="1" applyAlignment="1">
      <alignment vertical="center"/>
    </xf>
    <xf numFmtId="0" fontId="1" fillId="4" borderId="0" xfId="94" applyFont="1" applyFill="1" applyAlignment="1">
      <alignment vertical="center"/>
    </xf>
    <xf numFmtId="0" fontId="1" fillId="0" borderId="0" xfId="97" applyFont="1" applyAlignment="1">
      <alignment vertical="center"/>
    </xf>
    <xf numFmtId="0" fontId="1" fillId="2" borderId="0" xfId="97" applyFont="1" applyFill="1" applyAlignment="1">
      <alignment vertical="center"/>
    </xf>
    <xf numFmtId="0" fontId="1" fillId="4" borderId="0" xfId="97" applyFont="1" applyFill="1" applyAlignment="1">
      <alignment horizontal="center" vertical="center"/>
    </xf>
    <xf numFmtId="4" fontId="1" fillId="2" borderId="0" xfId="97" applyNumberFormat="1" applyFont="1" applyFill="1" applyAlignment="1">
      <alignment horizontal="center" vertical="center"/>
    </xf>
    <xf numFmtId="174" fontId="1" fillId="2" borderId="0" xfId="9" applyNumberFormat="1" applyFont="1" applyFill="1" applyAlignment="1">
      <alignment horizontal="center" vertical="center"/>
    </xf>
    <xf numFmtId="174" fontId="1" fillId="2" borderId="0" xfId="9" applyNumberFormat="1" applyFont="1" applyFill="1" applyAlignment="1">
      <alignment vertical="center"/>
    </xf>
    <xf numFmtId="0" fontId="2"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173" fontId="1" fillId="2" borderId="0" xfId="46" applyNumberFormat="1" applyFont="1" applyFill="1" applyAlignment="1">
      <alignment horizontal="right" vertical="center"/>
    </xf>
    <xf numFmtId="0" fontId="2" fillId="4" borderId="0" xfId="97" applyFont="1" applyFill="1" applyAlignment="1">
      <alignment vertical="center"/>
    </xf>
    <xf numFmtId="0" fontId="2" fillId="4" borderId="0" xfId="97" applyFont="1" applyFill="1" applyAlignment="1">
      <alignment horizontal="center" vertical="center"/>
    </xf>
    <xf numFmtId="174" fontId="2" fillId="2" borderId="0" xfId="49" applyNumberFormat="1" applyFont="1" applyFill="1" applyAlignment="1">
      <alignment horizontal="right" vertical="center"/>
    </xf>
    <xf numFmtId="174" fontId="2" fillId="2" borderId="0" xfId="9" applyNumberFormat="1" applyFont="1" applyFill="1" applyAlignment="1">
      <alignment horizontal="left" vertical="center"/>
    </xf>
    <xf numFmtId="4" fontId="2" fillId="2" borderId="0" xfId="97" applyNumberFormat="1" applyFont="1" applyFill="1" applyAlignment="1">
      <alignment horizontal="center" vertical="center"/>
    </xf>
    <xf numFmtId="174" fontId="2" fillId="2" borderId="0" xfId="9" applyNumberFormat="1" applyFont="1" applyFill="1" applyAlignment="1">
      <alignment horizontal="center" vertical="center"/>
    </xf>
    <xf numFmtId="174" fontId="2" fillId="2" borderId="0" xfId="9" applyNumberFormat="1" applyFont="1" applyFill="1" applyAlignment="1">
      <alignment vertical="center"/>
    </xf>
    <xf numFmtId="3" fontId="3" fillId="2" borderId="0" xfId="97" applyNumberFormat="1" applyFont="1" applyFill="1" applyAlignment="1">
      <alignment horizontal="left" vertical="center"/>
    </xf>
    <xf numFmtId="0" fontId="2" fillId="2" borderId="1" xfId="97" applyFont="1" applyFill="1" applyBorder="1" applyAlignment="1">
      <alignment horizontal="center" vertical="center"/>
    </xf>
    <xf numFmtId="4" fontId="2" fillId="2" borderId="1" xfId="97" applyNumberFormat="1" applyFont="1" applyFill="1" applyBorder="1" applyAlignment="1">
      <alignment horizontal="center" vertical="center"/>
    </xf>
    <xf numFmtId="174" fontId="2" fillId="2" borderId="1" xfId="9" applyNumberFormat="1" applyFont="1" applyFill="1" applyBorder="1" applyAlignment="1">
      <alignment horizontal="center" vertical="center"/>
    </xf>
    <xf numFmtId="3" fontId="2" fillId="2" borderId="0" xfId="97" applyNumberFormat="1" applyFont="1" applyFill="1" applyAlignment="1">
      <alignment horizontal="center" vertical="center" wrapText="1"/>
    </xf>
    <xf numFmtId="0" fontId="2" fillId="2" borderId="2" xfId="97" applyFont="1" applyFill="1" applyBorder="1" applyAlignment="1">
      <alignment horizontal="center" vertical="center"/>
    </xf>
    <xf numFmtId="0" fontId="2" fillId="2" borderId="2" xfId="97" applyFont="1" applyFill="1" applyBorder="1" applyAlignment="1">
      <alignment vertical="center"/>
    </xf>
    <xf numFmtId="4" fontId="2" fillId="2" borderId="2" xfId="97" applyNumberFormat="1" applyFont="1" applyFill="1" applyBorder="1" applyAlignment="1">
      <alignment horizontal="center" vertical="center"/>
    </xf>
    <xf numFmtId="174" fontId="2" fillId="2" borderId="2" xfId="9" applyNumberFormat="1" applyFont="1" applyFill="1" applyBorder="1" applyAlignment="1">
      <alignment horizontal="center" vertical="center"/>
    </xf>
    <xf numFmtId="0" fontId="2" fillId="2" borderId="3" xfId="97" applyFont="1" applyFill="1" applyBorder="1" applyAlignment="1">
      <alignment horizontal="center" vertical="center"/>
    </xf>
    <xf numFmtId="0" fontId="2" fillId="2" borderId="1" xfId="97" applyFont="1" applyFill="1" applyBorder="1" applyAlignment="1">
      <alignment vertical="center"/>
    </xf>
    <xf numFmtId="0" fontId="2" fillId="2" borderId="3" xfId="97" applyFont="1" applyFill="1" applyBorder="1" applyAlignment="1">
      <alignment horizontal="left" vertical="center"/>
    </xf>
    <xf numFmtId="4" fontId="2" fillId="2" borderId="3" xfId="97" applyNumberFormat="1" applyFont="1" applyFill="1" applyBorder="1" applyAlignment="1">
      <alignment horizontal="right" vertical="center"/>
    </xf>
    <xf numFmtId="174" fontId="2" fillId="2" borderId="3" xfId="9" applyNumberFormat="1" applyFont="1" applyFill="1" applyBorder="1" applyAlignment="1">
      <alignment horizontal="right" vertical="center"/>
    </xf>
    <xf numFmtId="174" fontId="2" fillId="2" borderId="3" xfId="9" applyNumberFormat="1" applyFont="1" applyFill="1" applyBorder="1" applyAlignment="1">
      <alignment horizontal="center" vertical="center"/>
    </xf>
    <xf numFmtId="0" fontId="2" fillId="2" borderId="3" xfId="97" applyFont="1" applyFill="1" applyBorder="1" applyAlignment="1">
      <alignment horizontal="left" vertical="center" wrapText="1"/>
    </xf>
    <xf numFmtId="0" fontId="2" fillId="2" borderId="3" xfId="97" applyFont="1" applyFill="1" applyBorder="1" applyAlignment="1">
      <alignment vertical="center"/>
    </xf>
    <xf numFmtId="4" fontId="2" fillId="2" borderId="3" xfId="97" applyNumberFormat="1" applyFont="1" applyFill="1" applyBorder="1" applyAlignment="1">
      <alignment vertical="center"/>
    </xf>
    <xf numFmtId="174" fontId="2" fillId="2" borderId="3" xfId="9" applyNumberFormat="1" applyFont="1" applyFill="1" applyBorder="1" applyAlignment="1">
      <alignment vertical="center"/>
    </xf>
    <xf numFmtId="0" fontId="1" fillId="2" borderId="3" xfId="97" applyFont="1" applyFill="1" applyBorder="1" applyAlignment="1">
      <alignment horizontal="left" vertical="center" wrapText="1"/>
    </xf>
    <xf numFmtId="167" fontId="2" fillId="2" borderId="3" xfId="97" applyNumberFormat="1" applyFont="1" applyFill="1" applyBorder="1" applyAlignment="1">
      <alignment vertical="center"/>
    </xf>
    <xf numFmtId="0" fontId="1" fillId="0" borderId="3" xfId="94" applyFont="1" applyBorder="1" applyAlignment="1">
      <alignment horizontal="center" vertical="center"/>
    </xf>
    <xf numFmtId="0" fontId="4" fillId="0" borderId="4" xfId="94" applyFont="1" applyBorder="1" applyAlignment="1">
      <alignment vertical="center"/>
    </xf>
    <xf numFmtId="175" fontId="1" fillId="0" borderId="3" xfId="20" applyNumberFormat="1" applyFont="1" applyBorder="1" applyAlignment="1">
      <alignment horizontal="center" vertical="center"/>
    </xf>
    <xf numFmtId="174" fontId="1" fillId="0" borderId="3" xfId="9" applyNumberFormat="1" applyFont="1" applyBorder="1" applyAlignment="1">
      <alignment horizontal="center" vertical="center"/>
    </xf>
    <xf numFmtId="174" fontId="1" fillId="0" borderId="3" xfId="9" applyNumberFormat="1" applyFont="1" applyBorder="1" applyAlignment="1">
      <alignment horizontal="right" vertical="center"/>
    </xf>
    <xf numFmtId="0" fontId="1" fillId="0" borderId="4" xfId="94" applyFont="1" applyBorder="1" applyAlignment="1">
      <alignment vertical="center"/>
    </xf>
    <xf numFmtId="0" fontId="1" fillId="4" borderId="3" xfId="97" applyFont="1" applyFill="1" applyBorder="1" applyAlignment="1">
      <alignment horizontal="center" vertical="center"/>
    </xf>
    <xf numFmtId="4" fontId="1" fillId="0" borderId="3" xfId="20" applyNumberFormat="1" applyFont="1" applyBorder="1" applyAlignment="1">
      <alignment horizontal="center" vertical="center"/>
    </xf>
    <xf numFmtId="174" fontId="1" fillId="4" borderId="3" xfId="9" applyNumberFormat="1" applyFont="1" applyFill="1" applyBorder="1" applyAlignment="1">
      <alignment horizontal="right" vertical="center"/>
    </xf>
    <xf numFmtId="0" fontId="4" fillId="4" borderId="3" xfId="97" applyFont="1" applyFill="1" applyBorder="1" applyAlignment="1">
      <alignment vertical="center" wrapText="1"/>
    </xf>
    <xf numFmtId="1" fontId="1" fillId="4" borderId="3" xfId="97" applyNumberFormat="1" applyFont="1" applyFill="1" applyBorder="1" applyAlignment="1">
      <alignment horizontal="center" vertical="center"/>
    </xf>
    <xf numFmtId="173" fontId="1" fillId="4" borderId="80" xfId="64" applyNumberFormat="1" applyFont="1" applyFill="1" applyBorder="1" applyAlignment="1">
      <alignment horizontal="right" vertical="center"/>
    </xf>
    <xf numFmtId="0" fontId="1" fillId="4" borderId="3" xfId="97" applyFont="1" applyFill="1" applyBorder="1" applyAlignment="1">
      <alignment vertical="center" wrapText="1"/>
    </xf>
    <xf numFmtId="0" fontId="5" fillId="4" borderId="3" xfId="97" applyFont="1" applyFill="1" applyBorder="1" applyAlignment="1">
      <alignment horizontal="left" vertical="center" wrapText="1"/>
    </xf>
    <xf numFmtId="0" fontId="1" fillId="4" borderId="3" xfId="97" applyFont="1" applyFill="1" applyBorder="1" applyAlignment="1">
      <alignment horizontal="left" vertical="center" wrapText="1"/>
    </xf>
    <xf numFmtId="43" fontId="1" fillId="2" borderId="3" xfId="20" applyFont="1" applyFill="1" applyBorder="1" applyAlignment="1">
      <alignment horizontal="center" vertical="center"/>
    </xf>
    <xf numFmtId="0" fontId="4" fillId="2" borderId="3" xfId="94" applyFont="1" applyFill="1" applyBorder="1" applyAlignment="1">
      <alignment vertical="center"/>
    </xf>
    <xf numFmtId="0" fontId="1" fillId="2" borderId="3" xfId="94" applyFont="1" applyFill="1" applyBorder="1" applyAlignment="1">
      <alignment vertical="center"/>
    </xf>
    <xf numFmtId="167" fontId="1" fillId="2" borderId="3" xfId="94" applyNumberFormat="1" applyFont="1" applyFill="1" applyBorder="1" applyAlignment="1">
      <alignment vertical="center"/>
    </xf>
    <xf numFmtId="174" fontId="1" fillId="2" borderId="3" xfId="9" applyNumberFormat="1" applyFont="1" applyFill="1" applyBorder="1" applyAlignment="1">
      <alignment vertical="center"/>
    </xf>
    <xf numFmtId="0" fontId="6" fillId="0" borderId="4" xfId="94" applyFont="1" applyBorder="1" applyAlignment="1">
      <alignment vertical="center"/>
    </xf>
    <xf numFmtId="167" fontId="1" fillId="0" borderId="3" xfId="94" applyNumberFormat="1" applyFont="1" applyBorder="1" applyAlignment="1">
      <alignment horizontal="center" vertical="center"/>
    </xf>
    <xf numFmtId="3" fontId="1" fillId="2" borderId="3" xfId="94" applyNumberFormat="1" applyFont="1" applyFill="1" applyBorder="1" applyAlignment="1">
      <alignment vertical="center"/>
    </xf>
    <xf numFmtId="0" fontId="6" fillId="2" borderId="3" xfId="94" applyFont="1" applyFill="1" applyBorder="1" applyAlignment="1">
      <alignment vertical="center"/>
    </xf>
    <xf numFmtId="0" fontId="5" fillId="0" borderId="4" xfId="111" applyFont="1" applyBorder="1" applyAlignment="1">
      <alignment horizontal="left" vertical="center" wrapText="1"/>
    </xf>
    <xf numFmtId="0" fontId="1" fillId="4" borderId="3" xfId="94" applyFont="1" applyFill="1" applyBorder="1" applyAlignment="1">
      <alignment horizontal="center" vertical="center"/>
    </xf>
    <xf numFmtId="4" fontId="1" fillId="2" borderId="3" xfId="94" applyNumberFormat="1" applyFont="1" applyFill="1" applyBorder="1" applyAlignment="1">
      <alignment horizontal="center" vertical="center"/>
    </xf>
    <xf numFmtId="174" fontId="1" fillId="4" borderId="0" xfId="9" applyNumberFormat="1" applyFont="1" applyFill="1" applyBorder="1" applyAlignment="1">
      <alignment horizontal="center" vertical="center"/>
    </xf>
    <xf numFmtId="43" fontId="1" fillId="0" borderId="3" xfId="20" applyFont="1" applyFill="1" applyBorder="1" applyAlignment="1">
      <alignment horizontal="center" vertical="center"/>
    </xf>
    <xf numFmtId="0" fontId="1" fillId="0" borderId="4" xfId="111" applyFont="1" applyBorder="1" applyAlignment="1">
      <alignment horizontal="left" vertical="center" wrapText="1"/>
    </xf>
    <xf numFmtId="4" fontId="1" fillId="0" borderId="3" xfId="94" applyNumberFormat="1" applyFont="1" applyBorder="1" applyAlignment="1">
      <alignment horizontal="center" vertical="center"/>
    </xf>
    <xf numFmtId="174" fontId="1" fillId="0" borderId="3" xfId="9" applyNumberFormat="1" applyFont="1" applyFill="1" applyBorder="1" applyAlignment="1">
      <alignment horizontal="center" vertical="center"/>
    </xf>
    <xf numFmtId="174" fontId="1" fillId="0" borderId="3" xfId="9" applyNumberFormat="1" applyFont="1" applyFill="1" applyBorder="1" applyAlignment="1">
      <alignment vertical="center"/>
    </xf>
    <xf numFmtId="0" fontId="1" fillId="2" borderId="3" xfId="94" applyFont="1" applyFill="1" applyBorder="1" applyAlignment="1">
      <alignment horizontal="left" vertical="center" wrapText="1"/>
    </xf>
    <xf numFmtId="3" fontId="1" fillId="4" borderId="3" xfId="94" applyNumberFormat="1" applyFont="1" applyFill="1" applyBorder="1" applyAlignment="1">
      <alignment horizontal="center" vertical="center"/>
    </xf>
    <xf numFmtId="0" fontId="5" fillId="2" borderId="3" xfId="94" applyFont="1" applyFill="1" applyBorder="1" applyAlignment="1">
      <alignment horizontal="left" vertical="center" wrapText="1"/>
    </xf>
    <xf numFmtId="174" fontId="1" fillId="4" borderId="3" xfId="9" applyNumberFormat="1" applyFont="1" applyFill="1" applyBorder="1" applyAlignment="1">
      <alignment horizontal="center" vertical="center"/>
    </xf>
    <xf numFmtId="0" fontId="4" fillId="2" borderId="3" xfId="94" applyFont="1" applyFill="1" applyBorder="1" applyAlignment="1">
      <alignment horizontal="left" vertical="center" wrapText="1"/>
    </xf>
    <xf numFmtId="0" fontId="1" fillId="2" borderId="4" xfId="94" applyFont="1" applyFill="1" applyBorder="1" applyAlignment="1">
      <alignment horizontal="left" vertical="center" wrapText="1"/>
    </xf>
    <xf numFmtId="3" fontId="1" fillId="2" borderId="3" xfId="94" applyNumberFormat="1" applyFont="1" applyFill="1" applyBorder="1" applyAlignment="1">
      <alignment horizontal="center" vertical="center"/>
    </xf>
    <xf numFmtId="174" fontId="1" fillId="2" borderId="3" xfId="9" applyNumberFormat="1" applyFont="1" applyFill="1" applyBorder="1" applyAlignment="1" applyProtection="1">
      <alignment horizontal="center" vertical="center"/>
    </xf>
    <xf numFmtId="43" fontId="2" fillId="2" borderId="5" xfId="20" applyFont="1" applyFill="1" applyBorder="1" applyAlignment="1" applyProtection="1">
      <alignment horizontal="center" vertical="center"/>
    </xf>
    <xf numFmtId="0" fontId="2" fillId="2" borderId="6" xfId="94" applyFont="1" applyFill="1" applyBorder="1" applyAlignment="1">
      <alignment horizontal="left" vertical="center" wrapText="1"/>
    </xf>
    <xf numFmtId="0" fontId="2" fillId="2" borderId="6" xfId="94" applyFont="1" applyFill="1" applyBorder="1" applyAlignment="1">
      <alignment horizontal="center" vertical="center"/>
    </xf>
    <xf numFmtId="1" fontId="2" fillId="2" borderId="6" xfId="94" applyNumberFormat="1" applyFont="1" applyFill="1" applyBorder="1" applyAlignment="1">
      <alignment horizontal="center" vertical="center"/>
    </xf>
    <xf numFmtId="174" fontId="2" fillId="2" borderId="7" xfId="9" applyNumberFormat="1" applyFont="1" applyFill="1" applyBorder="1" applyAlignment="1">
      <alignment horizontal="right" vertical="center"/>
    </xf>
    <xf numFmtId="174" fontId="2" fillId="2" borderId="8" xfId="9" applyNumberFormat="1" applyFont="1" applyFill="1" applyBorder="1" applyAlignment="1">
      <alignment vertical="center"/>
    </xf>
    <xf numFmtId="43" fontId="2" fillId="2" borderId="1" xfId="20" applyFont="1" applyFill="1" applyBorder="1" applyAlignment="1" applyProtection="1">
      <alignment horizontal="center" vertical="center"/>
    </xf>
    <xf numFmtId="0" fontId="2" fillId="2" borderId="1" xfId="94" applyFont="1" applyFill="1" applyBorder="1" applyAlignment="1">
      <alignment horizontal="left" vertical="center" wrapText="1"/>
    </xf>
    <xf numFmtId="0" fontId="2" fillId="2" borderId="1" xfId="94" applyFont="1" applyFill="1" applyBorder="1" applyAlignment="1">
      <alignment horizontal="center" vertical="center"/>
    </xf>
    <xf numFmtId="1" fontId="2" fillId="2" borderId="1" xfId="94" applyNumberFormat="1" applyFont="1" applyFill="1" applyBorder="1" applyAlignment="1">
      <alignment horizontal="center" vertical="center"/>
    </xf>
    <xf numFmtId="174" fontId="2" fillId="2" borderId="1" xfId="9" applyNumberFormat="1" applyFont="1" applyFill="1" applyBorder="1" applyAlignment="1">
      <alignment horizontal="right" vertical="center"/>
    </xf>
    <xf numFmtId="174" fontId="2" fillId="2" borderId="1" xfId="9" applyNumberFormat="1" applyFont="1" applyFill="1" applyBorder="1" applyAlignment="1">
      <alignment vertical="center"/>
    </xf>
    <xf numFmtId="0" fontId="6" fillId="2" borderId="4" xfId="94" applyFont="1" applyFill="1" applyBorder="1" applyAlignment="1">
      <alignment horizontal="left" vertical="center" wrapText="1"/>
    </xf>
    <xf numFmtId="0" fontId="5" fillId="2" borderId="4" xfId="94" applyFont="1" applyFill="1" applyBorder="1" applyAlignment="1">
      <alignment horizontal="left" vertical="center" wrapText="1"/>
    </xf>
    <xf numFmtId="167" fontId="1" fillId="2" borderId="3" xfId="94" applyNumberFormat="1" applyFont="1" applyFill="1" applyBorder="1" applyAlignment="1">
      <alignment horizontal="center" vertical="center"/>
    </xf>
    <xf numFmtId="1" fontId="1" fillId="2" borderId="3" xfId="94" applyNumberFormat="1" applyFont="1" applyFill="1" applyBorder="1" applyAlignment="1">
      <alignment horizontal="center" vertical="center"/>
    </xf>
    <xf numFmtId="2" fontId="1" fillId="2" borderId="3" xfId="94" applyNumberFormat="1" applyFont="1" applyFill="1" applyBorder="1" applyAlignment="1">
      <alignment horizontal="center" vertical="center"/>
    </xf>
    <xf numFmtId="0" fontId="3" fillId="2" borderId="3" xfId="94" applyFont="1" applyFill="1" applyBorder="1" applyAlignment="1">
      <alignment vertical="center"/>
    </xf>
    <xf numFmtId="3" fontId="1" fillId="2" borderId="9" xfId="94" applyNumberFormat="1" applyFont="1" applyFill="1" applyBorder="1" applyAlignment="1">
      <alignment vertical="center"/>
    </xf>
    <xf numFmtId="0" fontId="1" fillId="4" borderId="10" xfId="94" applyFont="1" applyFill="1" applyBorder="1" applyAlignment="1">
      <alignment horizontal="center" vertical="center"/>
    </xf>
    <xf numFmtId="1" fontId="1" fillId="2" borderId="11" xfId="94" applyNumberFormat="1" applyFont="1" applyFill="1" applyBorder="1" applyAlignment="1">
      <alignment horizontal="center" vertical="center"/>
    </xf>
    <xf numFmtId="0" fontId="1" fillId="0" borderId="10" xfId="94" applyFont="1" applyBorder="1" applyAlignment="1">
      <alignment horizontal="center" vertical="center"/>
    </xf>
    <xf numFmtId="175" fontId="1" fillId="0" borderId="11" xfId="20" applyNumberFormat="1" applyFont="1" applyBorder="1" applyAlignment="1">
      <alignment horizontal="center" vertical="center"/>
    </xf>
    <xf numFmtId="3" fontId="1" fillId="0" borderId="12" xfId="18" applyNumberFormat="1" applyFont="1" applyFill="1" applyBorder="1" applyAlignment="1">
      <alignment horizontal="center" vertical="center"/>
    </xf>
    <xf numFmtId="174" fontId="1" fillId="0" borderId="11" xfId="9" applyNumberFormat="1" applyFont="1" applyFill="1" applyBorder="1" applyAlignment="1">
      <alignment horizontal="right" vertical="center"/>
    </xf>
    <xf numFmtId="0" fontId="1" fillId="2" borderId="4" xfId="94" applyFont="1" applyFill="1" applyBorder="1" applyAlignment="1">
      <alignment vertical="center"/>
    </xf>
    <xf numFmtId="167" fontId="1" fillId="2" borderId="12" xfId="94" applyNumberFormat="1" applyFont="1" applyFill="1" applyBorder="1" applyAlignment="1">
      <alignment horizontal="center" vertical="center"/>
    </xf>
    <xf numFmtId="174" fontId="1" fillId="4" borderId="11" xfId="9" applyNumberFormat="1" applyFont="1" applyFill="1" applyBorder="1" applyAlignment="1">
      <alignment horizontal="center" vertical="center"/>
    </xf>
    <xf numFmtId="0" fontId="1" fillId="0" borderId="13" xfId="111" applyFont="1" applyBorder="1" applyAlignment="1">
      <alignment horizontal="center" vertical="center"/>
    </xf>
    <xf numFmtId="0" fontId="4" fillId="0" borderId="13" xfId="111" applyFont="1" applyBorder="1" applyAlignment="1">
      <alignment vertical="center" wrapText="1"/>
    </xf>
    <xf numFmtId="0" fontId="1" fillId="0" borderId="13" xfId="111" applyFont="1" applyBorder="1" applyAlignment="1">
      <alignment horizontal="left" vertical="center"/>
    </xf>
    <xf numFmtId="166" fontId="1" fillId="0" borderId="13" xfId="9" applyNumberFormat="1" applyFont="1" applyBorder="1" applyAlignment="1">
      <alignment horizontal="right" vertical="center"/>
    </xf>
    <xf numFmtId="173" fontId="1" fillId="0" borderId="12" xfId="64" applyNumberFormat="1" applyFont="1" applyBorder="1" applyAlignment="1">
      <alignment horizontal="right" vertical="center"/>
    </xf>
    <xf numFmtId="173" fontId="1" fillId="0" borderId="13" xfId="64" applyNumberFormat="1" applyFont="1" applyBorder="1" applyAlignment="1">
      <alignment horizontal="right" vertical="center"/>
    </xf>
    <xf numFmtId="0" fontId="1" fillId="0" borderId="13" xfId="111" applyFont="1" applyBorder="1" applyAlignment="1">
      <alignment vertical="center" wrapText="1"/>
    </xf>
    <xf numFmtId="166" fontId="1" fillId="0" borderId="13" xfId="9" applyNumberFormat="1" applyFont="1" applyBorder="1" applyAlignment="1">
      <alignment horizontal="center" vertical="center"/>
    </xf>
    <xf numFmtId="0" fontId="5" fillId="0" borderId="13" xfId="111" applyFont="1" applyBorder="1" applyAlignment="1">
      <alignment horizontal="left" vertical="center" wrapText="1"/>
    </xf>
    <xf numFmtId="173" fontId="1" fillId="4" borderId="13" xfId="64" applyNumberFormat="1" applyFont="1" applyFill="1" applyBorder="1" applyAlignment="1">
      <alignment horizontal="right" vertical="center"/>
    </xf>
    <xf numFmtId="0" fontId="1" fillId="0" borderId="13" xfId="111" applyFont="1" applyBorder="1" applyAlignment="1">
      <alignment horizontal="left" vertical="center" wrapText="1"/>
    </xf>
    <xf numFmtId="0" fontId="2" fillId="4" borderId="14" xfId="97" applyFont="1" applyFill="1" applyBorder="1" applyAlignment="1">
      <alignment horizontal="center" vertical="center"/>
    </xf>
    <xf numFmtId="0" fontId="2" fillId="4" borderId="14" xfId="97" applyFont="1" applyFill="1" applyBorder="1" applyAlignment="1">
      <alignment horizontal="left" vertical="center" wrapText="1"/>
    </xf>
    <xf numFmtId="1" fontId="2" fillId="4" borderId="14" xfId="97" applyNumberFormat="1" applyFont="1" applyFill="1" applyBorder="1" applyAlignment="1">
      <alignment horizontal="center" vertical="center"/>
    </xf>
    <xf numFmtId="173" fontId="2" fillId="4" borderId="14" xfId="64" applyNumberFormat="1" applyFont="1" applyFill="1" applyBorder="1" applyAlignment="1">
      <alignment horizontal="right" vertical="center"/>
    </xf>
    <xf numFmtId="0" fontId="4" fillId="0" borderId="13" xfId="111" applyFont="1" applyBorder="1" applyAlignment="1">
      <alignment horizontal="left" vertical="center" wrapText="1"/>
    </xf>
    <xf numFmtId="3" fontId="1" fillId="0" borderId="13" xfId="111" applyNumberFormat="1" applyFont="1" applyBorder="1" applyAlignment="1">
      <alignment horizontal="center" vertical="center"/>
    </xf>
    <xf numFmtId="173" fontId="1" fillId="0" borderId="13" xfId="9" applyNumberFormat="1" applyFont="1" applyBorder="1" applyAlignment="1">
      <alignment horizontal="right" vertical="center"/>
    </xf>
    <xf numFmtId="173" fontId="1" fillId="4" borderId="13" xfId="9" applyNumberFormat="1" applyFont="1" applyFill="1" applyBorder="1" applyAlignment="1">
      <alignment horizontal="right" vertical="center"/>
    </xf>
    <xf numFmtId="0" fontId="2" fillId="0" borderId="13" xfId="111" applyFont="1" applyBorder="1" applyAlignment="1">
      <alignment horizontal="left" vertical="center" wrapText="1"/>
    </xf>
    <xf numFmtId="0" fontId="1" fillId="4" borderId="13" xfId="97" applyFont="1" applyFill="1" applyBorder="1" applyAlignment="1">
      <alignment horizontal="left" vertical="center"/>
    </xf>
    <xf numFmtId="0" fontId="4" fillId="4" borderId="13" xfId="97" applyFont="1" applyFill="1" applyBorder="1" applyAlignment="1">
      <alignment vertical="center" wrapText="1"/>
    </xf>
    <xf numFmtId="0" fontId="1" fillId="4" borderId="13" xfId="97" applyFont="1" applyFill="1" applyBorder="1" applyAlignment="1">
      <alignment horizontal="center" vertical="center"/>
    </xf>
    <xf numFmtId="3" fontId="1" fillId="4" borderId="13" xfId="97" applyNumberFormat="1" applyFont="1" applyFill="1" applyBorder="1" applyAlignment="1">
      <alignment horizontal="center" vertical="center"/>
    </xf>
    <xf numFmtId="0" fontId="1" fillId="4" borderId="13" xfId="97" applyFont="1" applyFill="1" applyBorder="1" applyAlignment="1">
      <alignment horizontal="left" vertical="center" wrapText="1"/>
    </xf>
    <xf numFmtId="1" fontId="1" fillId="4" borderId="13" xfId="97" applyNumberFormat="1" applyFont="1" applyFill="1" applyBorder="1" applyAlignment="1">
      <alignment horizontal="center" vertical="center"/>
    </xf>
    <xf numFmtId="0" fontId="4" fillId="0" borderId="13" xfId="111" applyFont="1" applyBorder="1" applyAlignment="1">
      <alignment vertical="top" wrapText="1"/>
    </xf>
    <xf numFmtId="0" fontId="1" fillId="0" borderId="13" xfId="111" applyFont="1" applyBorder="1" applyAlignment="1">
      <alignment horizontal="left" vertical="top"/>
    </xf>
    <xf numFmtId="166" fontId="1" fillId="0" borderId="13" xfId="9" applyNumberFormat="1" applyFont="1" applyBorder="1" applyAlignment="1">
      <alignment horizontal="right" vertical="top"/>
    </xf>
    <xf numFmtId="173" fontId="1" fillId="0" borderId="13" xfId="9" applyNumberFormat="1" applyFont="1" applyBorder="1" applyAlignment="1">
      <alignment horizontal="right" vertical="top"/>
    </xf>
    <xf numFmtId="0" fontId="1" fillId="0" borderId="13" xfId="111" applyFont="1" applyBorder="1" applyAlignment="1">
      <alignment vertical="top" wrapText="1"/>
    </xf>
    <xf numFmtId="3" fontId="1" fillId="0" borderId="13" xfId="97" applyNumberFormat="1" applyFont="1" applyBorder="1" applyAlignment="1">
      <alignment horizontal="right" vertical="center"/>
    </xf>
    <xf numFmtId="0" fontId="1" fillId="0" borderId="0" xfId="0" applyFont="1" applyAlignment="1">
      <alignment wrapText="1"/>
    </xf>
    <xf numFmtId="0" fontId="4" fillId="0" borderId="15" xfId="0" applyFont="1" applyBorder="1" applyAlignment="1">
      <alignment wrapText="1"/>
    </xf>
    <xf numFmtId="0" fontId="1" fillId="0" borderId="0" xfId="0" applyFont="1" applyAlignment="1">
      <alignment horizontal="center" wrapText="1"/>
    </xf>
    <xf numFmtId="41" fontId="1" fillId="0" borderId="0" xfId="2" applyFont="1" applyBorder="1" applyAlignment="1">
      <alignment wrapText="1"/>
    </xf>
    <xf numFmtId="0" fontId="1" fillId="0" borderId="16" xfId="0" applyFont="1" applyBorder="1" applyAlignment="1">
      <alignment wrapText="1"/>
    </xf>
    <xf numFmtId="0" fontId="1" fillId="0" borderId="15" xfId="0" applyFont="1" applyBorder="1" applyAlignment="1">
      <alignment wrapText="1"/>
    </xf>
    <xf numFmtId="0" fontId="1" fillId="0" borderId="9" xfId="0" applyFont="1" applyBorder="1" applyAlignment="1">
      <alignment horizontal="center" vertical="center"/>
    </xf>
    <xf numFmtId="176" fontId="1" fillId="2" borderId="3" xfId="80" applyNumberFormat="1" applyFont="1" applyFill="1" applyBorder="1" applyAlignment="1">
      <alignment horizontal="center" vertical="center"/>
    </xf>
    <xf numFmtId="174" fontId="1" fillId="0" borderId="0" xfId="1" applyNumberFormat="1" applyFont="1" applyFill="1" applyBorder="1" applyAlignment="1">
      <alignment horizontal="right" vertical="center"/>
    </xf>
    <xf numFmtId="0" fontId="1" fillId="4" borderId="13" xfId="111" applyFont="1" applyFill="1" applyBorder="1" applyAlignment="1">
      <alignment horizontal="center"/>
    </xf>
    <xf numFmtId="0" fontId="1" fillId="4" borderId="13" xfId="111" applyFont="1" applyFill="1" applyBorder="1" applyAlignment="1">
      <alignment wrapText="1"/>
    </xf>
    <xf numFmtId="173" fontId="1" fillId="4" borderId="13" xfId="64" applyNumberFormat="1" applyFont="1" applyFill="1" applyBorder="1" applyAlignment="1">
      <alignment horizontal="right"/>
    </xf>
    <xf numFmtId="0" fontId="2" fillId="4" borderId="13" xfId="111" applyFont="1" applyFill="1" applyBorder="1" applyAlignment="1">
      <alignment horizontal="left" wrapText="1"/>
    </xf>
    <xf numFmtId="2" fontId="1" fillId="4" borderId="13" xfId="111" applyNumberFormat="1" applyFont="1" applyFill="1" applyBorder="1" applyAlignment="1">
      <alignment horizontal="center"/>
    </xf>
    <xf numFmtId="0" fontId="1" fillId="4" borderId="13" xfId="111" applyFont="1" applyFill="1" applyBorder="1" applyAlignment="1">
      <alignment horizontal="left" wrapText="1"/>
    </xf>
    <xf numFmtId="173" fontId="1" fillId="4" borderId="17" xfId="64" applyNumberFormat="1" applyFont="1" applyFill="1" applyBorder="1" applyAlignment="1">
      <alignment horizontal="right"/>
    </xf>
    <xf numFmtId="0" fontId="1" fillId="2" borderId="0" xfId="97" applyFont="1" applyFill="1" applyAlignment="1">
      <alignment horizontal="center" vertical="center"/>
    </xf>
    <xf numFmtId="174" fontId="1" fillId="2" borderId="0" xfId="9" applyNumberFormat="1" applyFont="1" applyFill="1" applyBorder="1" applyAlignment="1">
      <alignment vertical="center"/>
    </xf>
    <xf numFmtId="43" fontId="1" fillId="2" borderId="0" xfId="9" applyFont="1" applyFill="1" applyAlignment="1">
      <alignment horizontal="center" vertical="center"/>
    </xf>
    <xf numFmtId="43" fontId="1" fillId="0" borderId="0" xfId="1" applyFont="1" applyAlignment="1">
      <alignment horizontal="center" vertical="center"/>
    </xf>
    <xf numFmtId="0" fontId="2" fillId="0" borderId="0" xfId="0" applyFont="1" applyAlignment="1">
      <alignment horizontal="center" vertical="center"/>
    </xf>
    <xf numFmtId="1" fontId="1" fillId="0" borderId="0" xfId="0" applyNumberFormat="1" applyFont="1" applyAlignment="1">
      <alignment horizontal="center" wrapText="1"/>
    </xf>
    <xf numFmtId="0" fontId="2" fillId="2" borderId="9" xfId="0" applyFont="1" applyFill="1" applyBorder="1" applyAlignment="1">
      <alignment horizontal="left" vertical="center"/>
    </xf>
    <xf numFmtId="173" fontId="1" fillId="2" borderId="0" xfId="46" applyNumberFormat="1" applyFont="1" applyFill="1" applyBorder="1" applyAlignment="1">
      <alignment horizontal="right" vertical="center"/>
    </xf>
    <xf numFmtId="173" fontId="1" fillId="2" borderId="12" xfId="46" applyNumberFormat="1" applyFont="1" applyFill="1" applyBorder="1" applyAlignment="1">
      <alignment horizontal="right" vertical="center"/>
    </xf>
    <xf numFmtId="0" fontId="2" fillId="0" borderId="9" xfId="0" applyFont="1" applyBorder="1" applyAlignment="1">
      <alignment wrapText="1"/>
    </xf>
    <xf numFmtId="0" fontId="2" fillId="0" borderId="0" xfId="0" applyFont="1" applyAlignment="1">
      <alignment wrapText="1"/>
    </xf>
    <xf numFmtId="0" fontId="2" fillId="0" borderId="12" xfId="0" applyFont="1" applyBorder="1" applyAlignment="1">
      <alignment wrapText="1"/>
    </xf>
    <xf numFmtId="0" fontId="2" fillId="0" borderId="18" xfId="0" applyFont="1" applyBorder="1" applyAlignment="1">
      <alignment horizontal="left" wrapText="1"/>
    </xf>
    <xf numFmtId="0" fontId="2" fillId="0" borderId="19" xfId="0" applyFont="1" applyBorder="1" applyAlignment="1">
      <alignment wrapText="1"/>
    </xf>
    <xf numFmtId="0" fontId="2" fillId="0" borderId="20" xfId="0" applyFont="1" applyBorder="1" applyAlignment="1">
      <alignmen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1" fontId="2" fillId="0" borderId="21" xfId="0" applyNumberFormat="1" applyFont="1" applyBorder="1" applyAlignment="1">
      <alignment horizontal="center" vertical="center" wrapText="1"/>
    </xf>
    <xf numFmtId="0" fontId="1" fillId="0" borderId="23" xfId="0" applyFont="1" applyBorder="1" applyAlignment="1">
      <alignment wrapText="1"/>
    </xf>
    <xf numFmtId="0" fontId="1" fillId="0" borderId="24" xfId="0" applyFont="1" applyBorder="1" applyAlignment="1">
      <alignment wrapText="1"/>
    </xf>
    <xf numFmtId="0" fontId="1" fillId="0" borderId="25" xfId="0" applyFont="1" applyBorder="1" applyAlignment="1">
      <alignment horizontal="center" wrapText="1"/>
    </xf>
    <xf numFmtId="1" fontId="1" fillId="0" borderId="26" xfId="0" applyNumberFormat="1" applyFont="1" applyBorder="1" applyAlignment="1">
      <alignment horizontal="center" wrapText="1"/>
    </xf>
    <xf numFmtId="41" fontId="1" fillId="0" borderId="26" xfId="2" applyFont="1" applyBorder="1" applyAlignment="1">
      <alignment wrapText="1"/>
    </xf>
    <xf numFmtId="41" fontId="1" fillId="0" borderId="27" xfId="2" applyFont="1" applyBorder="1" applyAlignment="1">
      <alignment wrapText="1"/>
    </xf>
    <xf numFmtId="0" fontId="1" fillId="0" borderId="28" xfId="0" applyFont="1" applyBorder="1" applyAlignment="1">
      <alignment wrapText="1"/>
    </xf>
    <xf numFmtId="0" fontId="2" fillId="0" borderId="81" xfId="0" applyFont="1" applyBorder="1" applyAlignment="1">
      <alignment wrapText="1"/>
    </xf>
    <xf numFmtId="0" fontId="1" fillId="0" borderId="29" xfId="0" applyFont="1" applyBorder="1" applyAlignment="1">
      <alignment horizontal="center" wrapText="1"/>
    </xf>
    <xf numFmtId="1" fontId="1" fillId="0" borderId="15" xfId="0" applyNumberFormat="1" applyFont="1" applyBorder="1" applyAlignment="1">
      <alignment horizontal="center" wrapText="1"/>
    </xf>
    <xf numFmtId="41" fontId="1" fillId="0" borderId="15" xfId="2" applyFont="1" applyBorder="1" applyAlignment="1">
      <alignment wrapText="1"/>
    </xf>
    <xf numFmtId="41" fontId="1" fillId="0" borderId="30" xfId="2" applyFont="1" applyBorder="1" applyAlignment="1">
      <alignment wrapText="1"/>
    </xf>
    <xf numFmtId="0" fontId="1" fillId="0" borderId="12" xfId="0" applyFont="1" applyBorder="1" applyAlignment="1">
      <alignment wrapText="1"/>
    </xf>
    <xf numFmtId="0" fontId="4" fillId="0" borderId="12" xfId="0" applyFont="1" applyBorder="1" applyAlignment="1">
      <alignment wrapText="1"/>
    </xf>
    <xf numFmtId="0" fontId="4" fillId="0" borderId="29" xfId="0" applyFont="1" applyBorder="1" applyAlignment="1">
      <alignment wrapText="1"/>
    </xf>
    <xf numFmtId="0" fontId="1" fillId="0" borderId="15" xfId="0" applyFont="1" applyBorder="1" applyAlignment="1">
      <alignment horizontal="center" wrapText="1"/>
    </xf>
    <xf numFmtId="0" fontId="1" fillId="0" borderId="29" xfId="0" applyFont="1" applyBorder="1" applyAlignment="1">
      <alignment wrapText="1"/>
    </xf>
    <xf numFmtId="177" fontId="1" fillId="0" borderId="15" xfId="0" applyNumberFormat="1" applyFont="1" applyBorder="1" applyAlignment="1">
      <alignment horizontal="center" wrapText="1"/>
    </xf>
    <xf numFmtId="0" fontId="6" fillId="0" borderId="29" xfId="0" applyFont="1" applyBorder="1" applyAlignment="1">
      <alignment wrapText="1"/>
    </xf>
    <xf numFmtId="0" fontId="5" fillId="0" borderId="81" xfId="0" applyFont="1" applyBorder="1" applyAlignment="1">
      <alignment wrapText="1"/>
    </xf>
    <xf numFmtId="0" fontId="1" fillId="0" borderId="30" xfId="0" applyFont="1" applyBorder="1" applyAlignment="1">
      <alignment wrapText="1"/>
    </xf>
    <xf numFmtId="0" fontId="1" fillId="0" borderId="29" xfId="94" applyFont="1" applyBorder="1" applyAlignment="1">
      <alignment horizontal="center" vertical="center"/>
    </xf>
    <xf numFmtId="0" fontId="1" fillId="0" borderId="82" xfId="0" applyFont="1" applyBorder="1" applyAlignment="1">
      <alignment horizontal="center" wrapText="1"/>
    </xf>
    <xf numFmtId="0" fontId="5" fillId="0" borderId="29" xfId="0" applyFont="1" applyBorder="1" applyAlignment="1">
      <alignment wrapText="1"/>
    </xf>
    <xf numFmtId="0" fontId="1" fillId="2" borderId="15" xfId="94" applyFont="1" applyFill="1" applyBorder="1" applyAlignment="1">
      <alignment horizontal="center" vertical="center"/>
    </xf>
    <xf numFmtId="2" fontId="1" fillId="0" borderId="15" xfId="0" applyNumberFormat="1" applyFont="1" applyBorder="1" applyAlignment="1">
      <alignment horizontal="center" wrapText="1"/>
    </xf>
    <xf numFmtId="0" fontId="1" fillId="2" borderId="29" xfId="94" applyFont="1" applyFill="1" applyBorder="1" applyAlignment="1">
      <alignment horizontal="center" vertical="center"/>
    </xf>
    <xf numFmtId="0" fontId="1" fillId="0" borderId="31" xfId="0" applyFont="1" applyBorder="1" applyAlignment="1">
      <alignment horizontal="center" wrapText="1"/>
    </xf>
    <xf numFmtId="1" fontId="1" fillId="0" borderId="31" xfId="0" applyNumberFormat="1" applyFont="1" applyBorder="1" applyAlignment="1">
      <alignment horizontal="center" wrapText="1"/>
    </xf>
    <xf numFmtId="41" fontId="1" fillId="0" borderId="31" xfId="2" applyFont="1" applyBorder="1" applyAlignment="1">
      <alignment wrapText="1"/>
    </xf>
    <xf numFmtId="41" fontId="1" fillId="0" borderId="32" xfId="2" applyFont="1" applyBorder="1" applyAlignment="1">
      <alignment wrapText="1"/>
    </xf>
    <xf numFmtId="0" fontId="1" fillId="0" borderId="9" xfId="0" applyFont="1" applyBorder="1" applyAlignment="1">
      <alignment wrapText="1"/>
    </xf>
    <xf numFmtId="0" fontId="1" fillId="0" borderId="33" xfId="0" applyFont="1" applyBorder="1" applyAlignment="1">
      <alignment wrapText="1"/>
    </xf>
    <xf numFmtId="1" fontId="1" fillId="0" borderId="33" xfId="0" applyNumberFormat="1" applyFont="1" applyBorder="1" applyAlignment="1">
      <alignment horizontal="center" wrapText="1"/>
    </xf>
    <xf numFmtId="0" fontId="1" fillId="0" borderId="34" xfId="0" applyFont="1" applyBorder="1" applyAlignment="1">
      <alignment wrapText="1"/>
    </xf>
    <xf numFmtId="41" fontId="1" fillId="0" borderId="16" xfId="2" applyFont="1" applyBorder="1" applyAlignment="1">
      <alignment wrapText="1"/>
    </xf>
    <xf numFmtId="171" fontId="1" fillId="0" borderId="15" xfId="0" applyNumberFormat="1" applyFont="1" applyBorder="1" applyAlignment="1">
      <alignment horizontal="center" wrapText="1"/>
    </xf>
    <xf numFmtId="0" fontId="1" fillId="0" borderId="35" xfId="0" applyFont="1" applyBorder="1" applyAlignment="1">
      <alignment wrapText="1"/>
    </xf>
    <xf numFmtId="0" fontId="1" fillId="0" borderId="36" xfId="0" applyFont="1" applyBorder="1" applyAlignment="1">
      <alignment wrapText="1"/>
    </xf>
    <xf numFmtId="0" fontId="1" fillId="0" borderId="37" xfId="0" applyFont="1" applyBorder="1" applyAlignment="1">
      <alignment horizontal="center" wrapText="1"/>
    </xf>
    <xf numFmtId="41" fontId="1" fillId="0" borderId="37" xfId="2" applyFont="1" applyBorder="1" applyAlignment="1">
      <alignment wrapText="1"/>
    </xf>
    <xf numFmtId="41" fontId="1" fillId="0" borderId="38" xfId="2" applyFont="1" applyBorder="1" applyAlignment="1">
      <alignment wrapText="1"/>
    </xf>
    <xf numFmtId="41" fontId="1" fillId="0" borderId="12" xfId="2" applyFont="1" applyBorder="1" applyAlignment="1">
      <alignment wrapText="1"/>
    </xf>
    <xf numFmtId="0" fontId="1" fillId="0" borderId="39" xfId="0" applyFont="1" applyBorder="1" applyAlignment="1">
      <alignment wrapText="1"/>
    </xf>
    <xf numFmtId="0" fontId="1" fillId="0" borderId="33" xfId="0" applyFont="1" applyBorder="1" applyAlignment="1">
      <alignment horizontal="center" wrapText="1"/>
    </xf>
    <xf numFmtId="0" fontId="1" fillId="0" borderId="40" xfId="0" applyFont="1" applyBorder="1" applyAlignment="1">
      <alignment wrapText="1"/>
    </xf>
    <xf numFmtId="0" fontId="5" fillId="0" borderId="15" xfId="0" applyFont="1" applyBorder="1" applyAlignment="1">
      <alignment wrapText="1"/>
    </xf>
    <xf numFmtId="0" fontId="6" fillId="0" borderId="15" xfId="0" applyFont="1" applyBorder="1" applyAlignment="1">
      <alignment wrapText="1"/>
    </xf>
    <xf numFmtId="0" fontId="1" fillId="4" borderId="0" xfId="94" applyFont="1" applyFill="1" applyAlignment="1">
      <alignment horizontal="center" vertical="center"/>
    </xf>
    <xf numFmtId="0" fontId="1" fillId="0" borderId="41" xfId="0" applyFont="1" applyBorder="1" applyAlignment="1">
      <alignment wrapText="1"/>
    </xf>
    <xf numFmtId="0" fontId="1" fillId="0" borderId="31" xfId="0" applyFont="1" applyBorder="1" applyAlignment="1">
      <alignment wrapText="1"/>
    </xf>
    <xf numFmtId="0" fontId="1" fillId="0" borderId="42" xfId="0" applyFont="1" applyBorder="1" applyAlignment="1">
      <alignment wrapText="1"/>
    </xf>
    <xf numFmtId="0" fontId="4"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5" fillId="0" borderId="15" xfId="0" applyFont="1" applyBorder="1" applyAlignment="1">
      <alignment horizontal="center" wrapText="1"/>
    </xf>
    <xf numFmtId="0" fontId="1" fillId="0" borderId="16" xfId="0" applyFont="1" applyBorder="1" applyAlignment="1">
      <alignment horizontal="center" wrapText="1"/>
    </xf>
    <xf numFmtId="41" fontId="1" fillId="0" borderId="29" xfId="2" applyFont="1" applyBorder="1" applyAlignment="1">
      <alignment wrapText="1"/>
    </xf>
    <xf numFmtId="0" fontId="1" fillId="0" borderId="0" xfId="0" applyFont="1" applyAlignment="1">
      <alignment horizontal="center" vertical="center"/>
    </xf>
    <xf numFmtId="0" fontId="1" fillId="0" borderId="43" xfId="0" applyFont="1" applyBorder="1" applyAlignment="1">
      <alignment wrapText="1"/>
    </xf>
    <xf numFmtId="0" fontId="1" fillId="0" borderId="44" xfId="0" applyFont="1" applyBorder="1" applyAlignment="1">
      <alignment wrapText="1"/>
    </xf>
    <xf numFmtId="1" fontId="1" fillId="0" borderId="45" xfId="0" applyNumberFormat="1" applyFont="1" applyBorder="1" applyAlignment="1">
      <alignment horizontal="center" wrapText="1"/>
    </xf>
    <xf numFmtId="41" fontId="1" fillId="0" borderId="45" xfId="2" applyFont="1" applyBorder="1" applyAlignment="1">
      <alignment wrapText="1"/>
    </xf>
    <xf numFmtId="41" fontId="1" fillId="0" borderId="40" xfId="2" applyFont="1" applyBorder="1" applyAlignment="1">
      <alignment wrapText="1"/>
    </xf>
    <xf numFmtId="0" fontId="7" fillId="5" borderId="13" xfId="0" applyFont="1" applyFill="1" applyBorder="1" applyAlignment="1">
      <alignment vertical="center" wrapText="1"/>
    </xf>
    <xf numFmtId="0" fontId="1" fillId="0" borderId="0" xfId="97" applyFont="1" applyAlignment="1">
      <alignment horizontal="center" vertical="center"/>
    </xf>
    <xf numFmtId="41" fontId="1" fillId="0" borderId="46" xfId="2" applyFont="1" applyBorder="1" applyAlignment="1">
      <alignment wrapText="1"/>
    </xf>
    <xf numFmtId="0" fontId="1" fillId="0" borderId="47" xfId="0" applyFont="1" applyBorder="1" applyAlignment="1">
      <alignment horizontal="center" wrapText="1"/>
    </xf>
    <xf numFmtId="0" fontId="1" fillId="0" borderId="45" xfId="0" applyFont="1" applyBorder="1" applyAlignment="1">
      <alignment wrapText="1"/>
    </xf>
    <xf numFmtId="0" fontId="1" fillId="4" borderId="16" xfId="97" applyFont="1" applyFill="1" applyBorder="1" applyAlignment="1">
      <alignment horizontal="center" vertical="center"/>
    </xf>
    <xf numFmtId="0" fontId="1" fillId="0" borderId="15" xfId="94" applyFont="1" applyBorder="1" applyAlignment="1">
      <alignment horizontal="center"/>
    </xf>
    <xf numFmtId="0" fontId="2" fillId="0" borderId="15" xfId="0" applyFont="1" applyBorder="1" applyAlignment="1">
      <alignment wrapText="1"/>
    </xf>
    <xf numFmtId="41" fontId="2" fillId="0" borderId="48" xfId="0" applyNumberFormat="1" applyFont="1" applyBorder="1" applyAlignment="1">
      <alignment wrapText="1"/>
    </xf>
    <xf numFmtId="0" fontId="1" fillId="4" borderId="0" xfId="0" applyFont="1" applyFill="1" applyAlignment="1">
      <alignment vertical="center"/>
    </xf>
    <xf numFmtId="0" fontId="1" fillId="4" borderId="0" xfId="97" applyFont="1" applyFill="1"/>
    <xf numFmtId="3" fontId="1" fillId="4" borderId="0" xfId="97" applyNumberFormat="1" applyFont="1" applyFill="1" applyAlignment="1">
      <alignment vertical="center"/>
    </xf>
    <xf numFmtId="0" fontId="1" fillId="4" borderId="0" xfId="97" applyFont="1" applyFill="1" applyAlignment="1">
      <alignment vertical="center"/>
    </xf>
    <xf numFmtId="167" fontId="1" fillId="4" borderId="0" xfId="97" applyNumberFormat="1" applyFont="1" applyFill="1" applyAlignment="1">
      <alignment horizontal="center" vertical="center"/>
    </xf>
    <xf numFmtId="173" fontId="1" fillId="4" borderId="0" xfId="25" applyNumberFormat="1" applyFont="1" applyFill="1" applyAlignment="1">
      <alignment horizontal="right" vertical="center"/>
    </xf>
    <xf numFmtId="3" fontId="1" fillId="4" borderId="0" xfId="0" applyNumberFormat="1" applyFont="1" applyFill="1" applyAlignment="1">
      <alignment vertical="center"/>
    </xf>
    <xf numFmtId="167" fontId="2" fillId="4" borderId="0" xfId="9" applyNumberFormat="1" applyFont="1" applyFill="1" applyBorder="1" applyAlignment="1">
      <alignment horizontal="center" vertical="center"/>
    </xf>
    <xf numFmtId="173" fontId="2" fillId="4" borderId="0" xfId="24" applyNumberFormat="1" applyFont="1" applyFill="1" applyBorder="1" applyAlignment="1">
      <alignment horizontal="right" vertical="center"/>
    </xf>
    <xf numFmtId="173" fontId="2" fillId="4" borderId="12" xfId="24" applyNumberFormat="1" applyFont="1" applyFill="1" applyBorder="1" applyAlignment="1">
      <alignment horizontal="right" vertical="center"/>
    </xf>
    <xf numFmtId="3" fontId="2" fillId="4" borderId="0" xfId="97" applyNumberFormat="1" applyFont="1" applyFill="1" applyAlignment="1">
      <alignment horizontal="left" vertical="center"/>
    </xf>
    <xf numFmtId="3" fontId="3" fillId="4" borderId="0" xfId="97" applyNumberFormat="1" applyFont="1" applyFill="1" applyAlignment="1">
      <alignment vertical="center"/>
    </xf>
    <xf numFmtId="0" fontId="2" fillId="4" borderId="9" xfId="97" applyFont="1" applyFill="1" applyBorder="1" applyAlignment="1">
      <alignment horizontal="center" vertical="center"/>
    </xf>
    <xf numFmtId="167" fontId="2" fillId="4" borderId="0" xfId="97" applyNumberFormat="1" applyFont="1" applyFill="1" applyAlignment="1">
      <alignment horizontal="center" vertical="center"/>
    </xf>
    <xf numFmtId="173" fontId="2" fillId="4" borderId="0" xfId="25" applyNumberFormat="1" applyFont="1" applyFill="1" applyBorder="1" applyAlignment="1" applyProtection="1">
      <alignment horizontal="right" vertical="center"/>
    </xf>
    <xf numFmtId="173" fontId="2" fillId="4" borderId="12" xfId="25" applyNumberFormat="1" applyFont="1" applyFill="1" applyBorder="1" applyAlignment="1" applyProtection="1">
      <alignment horizontal="right" vertical="center"/>
    </xf>
    <xf numFmtId="3" fontId="2" fillId="4" borderId="0" xfId="97" applyNumberFormat="1" applyFont="1" applyFill="1" applyAlignment="1">
      <alignment horizontal="centerContinuous" vertical="center"/>
    </xf>
    <xf numFmtId="0" fontId="2" fillId="4" borderId="49" xfId="94" applyFont="1" applyFill="1" applyBorder="1" applyAlignment="1">
      <alignment horizontal="center" vertical="center"/>
    </xf>
    <xf numFmtId="0" fontId="2" fillId="4" borderId="1" xfId="94" applyFont="1" applyFill="1" applyBorder="1" applyAlignment="1">
      <alignment horizontal="center" vertical="center"/>
    </xf>
    <xf numFmtId="167" fontId="2" fillId="4" borderId="1" xfId="94" applyNumberFormat="1" applyFont="1" applyFill="1" applyBorder="1" applyAlignment="1">
      <alignment horizontal="center" vertical="center"/>
    </xf>
    <xf numFmtId="173" fontId="2" fillId="4" borderId="1" xfId="25" applyNumberFormat="1" applyFont="1" applyFill="1" applyBorder="1" applyAlignment="1">
      <alignment horizontal="center" vertical="center"/>
    </xf>
    <xf numFmtId="173" fontId="2" fillId="4" borderId="50" xfId="25" applyNumberFormat="1" applyFont="1" applyFill="1" applyBorder="1" applyAlignment="1">
      <alignment horizontal="center" vertical="center"/>
    </xf>
    <xf numFmtId="3" fontId="2" fillId="4" borderId="0" xfId="94" applyNumberFormat="1" applyFont="1" applyFill="1" applyAlignment="1">
      <alignment horizontal="center" vertical="center" wrapText="1"/>
    </xf>
    <xf numFmtId="0" fontId="2" fillId="4" borderId="51" xfId="94" applyFont="1" applyFill="1" applyBorder="1" applyAlignment="1">
      <alignment horizontal="center" vertical="center"/>
    </xf>
    <xf numFmtId="0" fontId="2" fillId="4" borderId="52" xfId="94" applyFont="1" applyFill="1" applyBorder="1" applyAlignment="1">
      <alignment vertical="center"/>
    </xf>
    <xf numFmtId="0" fontId="2" fillId="4" borderId="52" xfId="94" applyFont="1" applyFill="1" applyBorder="1" applyAlignment="1">
      <alignment horizontal="center" vertical="center"/>
    </xf>
    <xf numFmtId="167" fontId="2" fillId="4" borderId="52" xfId="94" applyNumberFormat="1" applyFont="1" applyFill="1" applyBorder="1" applyAlignment="1">
      <alignment horizontal="center" vertical="center"/>
    </xf>
    <xf numFmtId="173" fontId="2" fillId="4" borderId="52" xfId="25" applyNumberFormat="1" applyFont="1" applyFill="1" applyBorder="1" applyAlignment="1">
      <alignment horizontal="center" vertical="center"/>
    </xf>
    <xf numFmtId="173" fontId="2" fillId="4" borderId="53" xfId="25" applyNumberFormat="1" applyFont="1" applyFill="1" applyBorder="1" applyAlignment="1">
      <alignment horizontal="center" vertical="center"/>
    </xf>
    <xf numFmtId="0" fontId="1" fillId="4" borderId="54" xfId="97" applyFont="1" applyFill="1" applyBorder="1" applyAlignment="1">
      <alignment horizontal="center" vertical="center"/>
    </xf>
    <xf numFmtId="167" fontId="1" fillId="4" borderId="3" xfId="97" applyNumberFormat="1" applyFont="1" applyFill="1" applyBorder="1" applyAlignment="1">
      <alignment horizontal="center" vertical="center"/>
    </xf>
    <xf numFmtId="173" fontId="1" fillId="4" borderId="3" xfId="25" applyNumberFormat="1" applyFont="1" applyFill="1" applyBorder="1" applyAlignment="1">
      <alignment horizontal="right" vertical="center"/>
    </xf>
    <xf numFmtId="173" fontId="1" fillId="4" borderId="10" xfId="25" applyNumberFormat="1" applyFont="1" applyFill="1" applyBorder="1" applyAlignment="1">
      <alignment horizontal="right" vertical="center"/>
    </xf>
    <xf numFmtId="3" fontId="1" fillId="4" borderId="0" xfId="97" applyNumberFormat="1" applyFont="1" applyFill="1" applyAlignment="1">
      <alignment horizontal="center" vertical="center"/>
    </xf>
    <xf numFmtId="0" fontId="2" fillId="4" borderId="3" xfId="97" applyFont="1" applyFill="1" applyBorder="1" applyAlignment="1">
      <alignment horizontal="left" vertical="center" wrapText="1"/>
    </xf>
    <xf numFmtId="3" fontId="1" fillId="4" borderId="0" xfId="97" applyNumberFormat="1" applyFont="1" applyFill="1" applyAlignment="1">
      <alignment horizontal="right" vertical="center"/>
    </xf>
    <xf numFmtId="173" fontId="1" fillId="4" borderId="3" xfId="25" applyNumberFormat="1" applyFont="1" applyFill="1" applyBorder="1" applyAlignment="1">
      <alignment horizontal="center" vertical="center"/>
    </xf>
    <xf numFmtId="173" fontId="1" fillId="4" borderId="10" xfId="25" applyNumberFormat="1" applyFont="1" applyFill="1" applyBorder="1" applyAlignment="1">
      <alignment horizontal="center" vertical="center"/>
    </xf>
    <xf numFmtId="167" fontId="1" fillId="4" borderId="3" xfId="80" applyNumberFormat="1" applyFont="1" applyFill="1" applyBorder="1" applyAlignment="1">
      <alignment horizontal="center" vertical="center"/>
    </xf>
    <xf numFmtId="0" fontId="8" fillId="4" borderId="3" xfId="97" applyFont="1" applyFill="1" applyBorder="1" applyAlignment="1">
      <alignment horizontal="center" vertical="center"/>
    </xf>
    <xf numFmtId="167" fontId="8" fillId="4" borderId="3" xfId="97" applyNumberFormat="1" applyFont="1" applyFill="1" applyBorder="1" applyAlignment="1">
      <alignment horizontal="center" vertical="center"/>
    </xf>
    <xf numFmtId="173" fontId="8" fillId="4" borderId="3" xfId="25" applyNumberFormat="1" applyFont="1" applyFill="1" applyBorder="1" applyAlignment="1">
      <alignment horizontal="center" vertical="center"/>
    </xf>
    <xf numFmtId="173" fontId="1" fillId="4" borderId="3" xfId="25" applyNumberFormat="1" applyFont="1" applyFill="1" applyBorder="1" applyAlignment="1" applyProtection="1">
      <alignment horizontal="center" vertical="center"/>
    </xf>
    <xf numFmtId="0" fontId="4" fillId="4" borderId="3" xfId="97" applyFont="1" applyFill="1" applyBorder="1" applyAlignment="1">
      <alignment vertical="center"/>
    </xf>
    <xf numFmtId="0" fontId="1" fillId="4" borderId="3" xfId="97" applyFont="1" applyFill="1" applyBorder="1" applyAlignment="1">
      <alignment vertical="center"/>
    </xf>
    <xf numFmtId="3" fontId="2" fillId="4" borderId="0" xfId="97" applyNumberFormat="1" applyFont="1" applyFill="1" applyAlignment="1">
      <alignment vertical="center"/>
    </xf>
    <xf numFmtId="3" fontId="2" fillId="4" borderId="0" xfId="97" applyNumberFormat="1" applyFont="1" applyFill="1" applyAlignment="1">
      <alignment horizontal="right" vertical="center"/>
    </xf>
    <xf numFmtId="0" fontId="6" fillId="4" borderId="3" xfId="97" applyFont="1" applyFill="1" applyBorder="1" applyAlignment="1">
      <alignment vertical="center"/>
    </xf>
    <xf numFmtId="173" fontId="1" fillId="4" borderId="3" xfId="9" applyNumberFormat="1" applyFont="1" applyFill="1" applyBorder="1" applyAlignment="1">
      <alignment horizontal="center" vertical="center"/>
    </xf>
    <xf numFmtId="173" fontId="1" fillId="4" borderId="10" xfId="9" applyNumberFormat="1" applyFont="1" applyFill="1" applyBorder="1" applyAlignment="1">
      <alignment horizontal="center" vertical="center"/>
    </xf>
    <xf numFmtId="3" fontId="1" fillId="4" borderId="0" xfId="97" applyNumberFormat="1" applyFont="1" applyFill="1"/>
    <xf numFmtId="0" fontId="2" fillId="2" borderId="55" xfId="97" applyFont="1" applyFill="1" applyBorder="1" applyAlignment="1">
      <alignment horizontal="center" vertical="center"/>
    </xf>
    <xf numFmtId="0" fontId="2" fillId="2" borderId="6" xfId="97" applyFont="1" applyFill="1" applyBorder="1" applyAlignment="1">
      <alignment horizontal="left" vertical="center" wrapText="1"/>
    </xf>
    <xf numFmtId="0" fontId="2" fillId="2" borderId="6" xfId="97" applyFont="1" applyFill="1" applyBorder="1" applyAlignment="1">
      <alignment horizontal="center" vertical="center"/>
    </xf>
    <xf numFmtId="1" fontId="2" fillId="2" borderId="6" xfId="97" applyNumberFormat="1" applyFont="1" applyFill="1" applyBorder="1" applyAlignment="1">
      <alignment horizontal="center" vertical="center"/>
    </xf>
    <xf numFmtId="173" fontId="2" fillId="2" borderId="7" xfId="46" applyNumberFormat="1" applyFont="1" applyFill="1" applyBorder="1" applyAlignment="1">
      <alignment horizontal="right" vertical="center"/>
    </xf>
    <xf numFmtId="173" fontId="2" fillId="2" borderId="56" xfId="46" applyNumberFormat="1" applyFont="1" applyFill="1" applyBorder="1" applyAlignment="1">
      <alignment horizontal="right" vertical="center"/>
    </xf>
    <xf numFmtId="0" fontId="6" fillId="4" borderId="3" xfId="97" applyFont="1" applyFill="1" applyBorder="1" applyAlignment="1">
      <alignment vertical="center" wrapText="1"/>
    </xf>
    <xf numFmtId="0" fontId="4" fillId="4" borderId="3" xfId="97" applyFont="1" applyFill="1" applyBorder="1" applyAlignment="1">
      <alignment horizontal="left" vertical="center" wrapText="1"/>
    </xf>
    <xf numFmtId="0" fontId="6" fillId="4" borderId="3" xfId="97" applyFont="1" applyFill="1" applyBorder="1" applyAlignment="1">
      <alignment horizontal="left" vertical="center" wrapText="1"/>
    </xf>
    <xf numFmtId="0" fontId="2" fillId="2" borderId="57" xfId="97" applyFont="1" applyFill="1" applyBorder="1" applyAlignment="1">
      <alignment horizontal="center" vertical="center"/>
    </xf>
    <xf numFmtId="0" fontId="2" fillId="2" borderId="58" xfId="97" applyFont="1" applyFill="1" applyBorder="1" applyAlignment="1">
      <alignment horizontal="left" vertical="center" wrapText="1"/>
    </xf>
    <xf numFmtId="0" fontId="2" fillId="2" borderId="58" xfId="97" applyFont="1" applyFill="1" applyBorder="1" applyAlignment="1">
      <alignment horizontal="center" vertical="center"/>
    </xf>
    <xf numFmtId="1" fontId="2" fillId="2" borderId="58" xfId="97" applyNumberFormat="1" applyFont="1" applyFill="1" applyBorder="1" applyAlignment="1">
      <alignment horizontal="center" vertical="center"/>
    </xf>
    <xf numFmtId="173" fontId="2" fillId="2" borderId="59" xfId="46" applyNumberFormat="1" applyFont="1" applyFill="1" applyBorder="1" applyAlignment="1">
      <alignment horizontal="right" vertical="center"/>
    </xf>
    <xf numFmtId="173" fontId="2" fillId="2" borderId="60" xfId="46" applyNumberFormat="1" applyFont="1" applyFill="1" applyBorder="1" applyAlignment="1">
      <alignment horizontal="right" vertical="center"/>
    </xf>
    <xf numFmtId="0" fontId="9" fillId="2" borderId="0" xfId="97" applyFont="1" applyFill="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173" fontId="2" fillId="2" borderId="0" xfId="46" applyNumberFormat="1" applyFont="1" applyFill="1" applyAlignment="1">
      <alignment horizontal="right" vertical="center"/>
    </xf>
    <xf numFmtId="3" fontId="2" fillId="2" borderId="0" xfId="0" applyNumberFormat="1" applyFont="1" applyFill="1" applyAlignment="1">
      <alignment horizontal="left" vertical="center"/>
    </xf>
    <xf numFmtId="3" fontId="3" fillId="2" borderId="0" xfId="0" applyNumberFormat="1" applyFont="1" applyFill="1" applyAlignment="1">
      <alignment vertical="center"/>
    </xf>
    <xf numFmtId="173" fontId="2" fillId="2" borderId="19" xfId="46" applyNumberFormat="1" applyFont="1" applyFill="1" applyBorder="1" applyAlignment="1" applyProtection="1">
      <alignment horizontal="right" vertical="center"/>
    </xf>
    <xf numFmtId="3" fontId="2" fillId="2" borderId="0" xfId="0" applyNumberFormat="1" applyFont="1" applyFill="1" applyAlignment="1">
      <alignment horizontal="centerContinuous"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173" fontId="2" fillId="2" borderId="1" xfId="46" applyNumberFormat="1" applyFont="1" applyFill="1" applyBorder="1" applyAlignment="1">
      <alignment horizontal="center" vertical="center"/>
    </xf>
    <xf numFmtId="173" fontId="2" fillId="2" borderId="50" xfId="46" applyNumberFormat="1" applyFont="1" applyFill="1" applyBorder="1" applyAlignment="1">
      <alignment horizontal="center" vertical="center"/>
    </xf>
    <xf numFmtId="3" fontId="2" fillId="2" borderId="9" xfId="0" applyNumberFormat="1"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2" xfId="0" applyFont="1" applyFill="1" applyBorder="1" applyAlignment="1">
      <alignment vertical="center"/>
    </xf>
    <xf numFmtId="4" fontId="2" fillId="2" borderId="52" xfId="0" applyNumberFormat="1" applyFont="1" applyFill="1" applyBorder="1" applyAlignment="1">
      <alignment horizontal="center" vertical="center"/>
    </xf>
    <xf numFmtId="173" fontId="2" fillId="2" borderId="52" xfId="46" applyNumberFormat="1" applyFont="1" applyFill="1" applyBorder="1" applyAlignment="1">
      <alignment horizontal="center" vertical="center"/>
    </xf>
    <xf numFmtId="173" fontId="2" fillId="2" borderId="53" xfId="46" applyNumberFormat="1" applyFont="1" applyFill="1" applyBorder="1" applyAlignment="1">
      <alignment horizontal="center" vertical="center"/>
    </xf>
    <xf numFmtId="0" fontId="1" fillId="2" borderId="61" xfId="0" applyFont="1" applyFill="1" applyBorder="1" applyAlignment="1">
      <alignment horizontal="center" vertical="center"/>
    </xf>
    <xf numFmtId="0" fontId="1" fillId="2" borderId="61" xfId="0" applyFont="1" applyFill="1" applyBorder="1" applyAlignment="1">
      <alignment horizontal="left" vertical="center" wrapText="1"/>
    </xf>
    <xf numFmtId="173" fontId="1" fillId="2" borderId="61" xfId="46" applyNumberFormat="1" applyFont="1" applyFill="1" applyBorder="1" applyAlignment="1">
      <alignment horizontal="right" vertical="center"/>
    </xf>
    <xf numFmtId="3" fontId="1" fillId="2" borderId="9" xfId="0" applyNumberFormat="1" applyFont="1" applyFill="1" applyBorder="1" applyAlignment="1">
      <alignment horizontal="center" vertical="center"/>
    </xf>
    <xf numFmtId="0" fontId="1" fillId="2" borderId="10" xfId="97" applyFont="1" applyFill="1" applyBorder="1" applyAlignment="1">
      <alignment horizontal="center" vertical="center"/>
    </xf>
    <xf numFmtId="0" fontId="4" fillId="2" borderId="12" xfId="97" applyFont="1" applyFill="1" applyBorder="1" applyAlignment="1">
      <alignment horizontal="left" vertical="center" wrapText="1"/>
    </xf>
    <xf numFmtId="0" fontId="1" fillId="2" borderId="12" xfId="97" applyFont="1" applyFill="1" applyBorder="1" applyAlignment="1">
      <alignment horizontal="center" vertical="center"/>
    </xf>
    <xf numFmtId="0" fontId="1" fillId="2" borderId="12" xfId="97" applyFont="1" applyFill="1" applyBorder="1" applyAlignment="1">
      <alignment horizontal="centerContinuous" vertical="center"/>
    </xf>
    <xf numFmtId="173" fontId="1" fillId="2" borderId="12" xfId="46" applyNumberFormat="1" applyFont="1" applyFill="1" applyBorder="1" applyAlignment="1" applyProtection="1">
      <alignment horizontal="center" vertical="center"/>
    </xf>
    <xf numFmtId="173" fontId="1" fillId="2" borderId="13" xfId="46" applyNumberFormat="1" applyFont="1" applyFill="1" applyBorder="1" applyAlignment="1" applyProtection="1">
      <alignment horizontal="center" vertical="center"/>
    </xf>
    <xf numFmtId="3" fontId="1" fillId="2" borderId="9" xfId="0" applyNumberFormat="1" applyFont="1" applyFill="1" applyBorder="1" applyAlignment="1">
      <alignment horizontal="right" vertical="center"/>
    </xf>
    <xf numFmtId="0" fontId="1" fillId="2" borderId="12" xfId="97" applyFont="1" applyFill="1" applyBorder="1" applyAlignment="1">
      <alignment horizontal="left" vertical="center" wrapText="1"/>
    </xf>
    <xf numFmtId="3" fontId="1" fillId="2" borderId="9" xfId="0" applyNumberFormat="1" applyFont="1" applyFill="1" applyBorder="1" applyAlignment="1">
      <alignment vertical="center"/>
    </xf>
    <xf numFmtId="3" fontId="1" fillId="2" borderId="12" xfId="97" applyNumberFormat="1" applyFont="1" applyFill="1" applyBorder="1" applyAlignment="1">
      <alignment horizontal="center" vertical="center"/>
    </xf>
    <xf numFmtId="173" fontId="1" fillId="2" borderId="12" xfId="46" applyNumberFormat="1" applyFont="1" applyFill="1" applyBorder="1" applyAlignment="1">
      <alignment vertical="center"/>
    </xf>
    <xf numFmtId="173" fontId="1" fillId="2" borderId="13" xfId="46" applyNumberFormat="1" applyFont="1" applyFill="1" applyBorder="1" applyAlignment="1">
      <alignment vertical="center"/>
    </xf>
    <xf numFmtId="0" fontId="1" fillId="4" borderId="12" xfId="97" applyFont="1" applyFill="1" applyBorder="1" applyAlignment="1">
      <alignment horizontal="left" vertical="center" wrapText="1"/>
    </xf>
    <xf numFmtId="0" fontId="1" fillId="4" borderId="12" xfId="97" applyFont="1" applyFill="1" applyBorder="1" applyAlignment="1">
      <alignment horizontal="center" vertical="center"/>
    </xf>
    <xf numFmtId="3" fontId="1" fillId="4" borderId="12" xfId="97" applyNumberFormat="1" applyFont="1" applyFill="1" applyBorder="1" applyAlignment="1">
      <alignment horizontal="center" vertical="center"/>
    </xf>
    <xf numFmtId="173" fontId="1" fillId="4" borderId="12" xfId="9" applyNumberFormat="1" applyFont="1" applyFill="1" applyBorder="1" applyAlignment="1">
      <alignment vertical="center"/>
    </xf>
    <xf numFmtId="173" fontId="1" fillId="4" borderId="13" xfId="9" applyNumberFormat="1" applyFont="1" applyFill="1" applyBorder="1" applyAlignment="1">
      <alignment vertical="center"/>
    </xf>
    <xf numFmtId="0" fontId="5" fillId="2" borderId="12" xfId="97" applyFont="1" applyFill="1" applyBorder="1" applyAlignment="1">
      <alignment horizontal="left" vertical="center" wrapText="1"/>
    </xf>
    <xf numFmtId="0" fontId="1" fillId="2" borderId="10" xfId="97" applyFont="1" applyFill="1" applyBorder="1" applyAlignment="1">
      <alignment horizontal="left" vertical="center"/>
    </xf>
    <xf numFmtId="167" fontId="1" fillId="2" borderId="12" xfId="97" applyNumberFormat="1" applyFont="1" applyFill="1" applyBorder="1" applyAlignment="1">
      <alignment horizontal="right" vertical="center"/>
    </xf>
    <xf numFmtId="0" fontId="1" fillId="4" borderId="13" xfId="0" applyFont="1" applyFill="1" applyBorder="1" applyAlignment="1">
      <alignment horizontal="center" vertical="center"/>
    </xf>
    <xf numFmtId="0" fontId="1" fillId="4" borderId="13" xfId="0" applyFont="1" applyFill="1" applyBorder="1" applyAlignment="1">
      <alignment horizontal="left" vertical="center" wrapText="1"/>
    </xf>
    <xf numFmtId="167" fontId="1" fillId="2" borderId="13" xfId="0" applyNumberFormat="1" applyFont="1" applyFill="1" applyBorder="1" applyAlignment="1">
      <alignment horizontal="center" vertical="center"/>
    </xf>
    <xf numFmtId="3" fontId="2" fillId="2" borderId="9" xfId="0" applyNumberFormat="1" applyFont="1" applyFill="1" applyBorder="1" applyAlignment="1">
      <alignment vertical="center"/>
    </xf>
    <xf numFmtId="0" fontId="1" fillId="2" borderId="62" xfId="0" applyFont="1" applyFill="1" applyBorder="1" applyAlignment="1">
      <alignment horizontal="center" vertical="center"/>
    </xf>
    <xf numFmtId="0" fontId="1" fillId="2" borderId="62" xfId="0" applyFont="1" applyFill="1" applyBorder="1" applyAlignment="1">
      <alignment horizontal="left" vertical="center" wrapText="1"/>
    </xf>
    <xf numFmtId="3" fontId="1" fillId="2" borderId="62" xfId="0" applyNumberFormat="1" applyFont="1" applyFill="1" applyBorder="1" applyAlignment="1">
      <alignment horizontal="center" vertical="center"/>
    </xf>
    <xf numFmtId="173" fontId="1" fillId="2" borderId="62" xfId="46" applyNumberFormat="1" applyFont="1" applyFill="1" applyBorder="1" applyAlignment="1">
      <alignment horizontal="right" vertical="center"/>
    </xf>
    <xf numFmtId="0" fontId="2" fillId="2" borderId="63" xfId="0" applyFont="1" applyFill="1" applyBorder="1" applyAlignment="1">
      <alignment horizontal="center" vertical="center"/>
    </xf>
    <xf numFmtId="0" fontId="2" fillId="2" borderId="64" xfId="0" applyFont="1" applyFill="1" applyBorder="1" applyAlignment="1">
      <alignment horizontal="left" vertical="center" wrapText="1"/>
    </xf>
    <xf numFmtId="0" fontId="2" fillId="2" borderId="64" xfId="0" applyFont="1" applyFill="1" applyBorder="1" applyAlignment="1">
      <alignment horizontal="center" vertical="center"/>
    </xf>
    <xf numFmtId="167" fontId="2" fillId="2" borderId="64" xfId="0" applyNumberFormat="1" applyFont="1" applyFill="1" applyBorder="1" applyAlignment="1">
      <alignment horizontal="center" vertical="center"/>
    </xf>
    <xf numFmtId="173" fontId="2" fillId="4" borderId="22" xfId="46" applyNumberFormat="1" applyFont="1" applyFill="1" applyBorder="1" applyAlignment="1">
      <alignment horizontal="right" vertical="center"/>
    </xf>
    <xf numFmtId="173" fontId="2" fillId="2" borderId="21" xfId="46" applyNumberFormat="1" applyFont="1" applyFill="1" applyBorder="1" applyAlignment="1">
      <alignment horizontal="right" vertical="center"/>
    </xf>
    <xf numFmtId="0" fontId="1" fillId="2" borderId="0" xfId="0" applyFont="1" applyFill="1" applyAlignment="1">
      <alignment horizontal="left" vertical="center" wrapText="1"/>
    </xf>
    <xf numFmtId="0" fontId="1" fillId="4" borderId="0" xfId="0" applyFont="1" applyFill="1" applyAlignment="1">
      <alignment horizontal="center" vertical="center"/>
    </xf>
    <xf numFmtId="173" fontId="1" fillId="4" borderId="0" xfId="46" applyNumberFormat="1" applyFont="1" applyFill="1" applyAlignment="1">
      <alignment horizontal="right" vertical="center"/>
    </xf>
    <xf numFmtId="0" fontId="2" fillId="4" borderId="0" xfId="0" applyFont="1" applyFill="1" applyAlignment="1">
      <alignment horizontal="left" vertical="center"/>
    </xf>
    <xf numFmtId="173" fontId="1" fillId="4" borderId="0" xfId="46" applyNumberFormat="1" applyFont="1" applyFill="1" applyBorder="1" applyAlignment="1">
      <alignment horizontal="right" vertical="center"/>
    </xf>
    <xf numFmtId="0" fontId="1" fillId="4" borderId="19" xfId="0" applyFont="1" applyFill="1" applyBorder="1" applyAlignment="1">
      <alignment horizontal="center" vertical="center"/>
    </xf>
    <xf numFmtId="0" fontId="1" fillId="4" borderId="19" xfId="0" applyFont="1" applyFill="1" applyBorder="1" applyAlignment="1">
      <alignment vertical="center"/>
    </xf>
    <xf numFmtId="173" fontId="2" fillId="4" borderId="19" xfId="46" applyNumberFormat="1" applyFont="1" applyFill="1" applyBorder="1" applyAlignment="1" applyProtection="1">
      <alignment horizontal="right" vertical="center"/>
    </xf>
    <xf numFmtId="3" fontId="2" fillId="4" borderId="0" xfId="0" applyNumberFormat="1" applyFont="1" applyFill="1" applyAlignment="1">
      <alignment horizontal="centerContinuous" vertical="center"/>
    </xf>
    <xf numFmtId="0" fontId="2" fillId="4" borderId="54" xfId="0" applyFont="1" applyFill="1" applyBorder="1" applyAlignment="1">
      <alignment horizontal="center" vertical="center"/>
    </xf>
    <xf numFmtId="0" fontId="2" fillId="4" borderId="3" xfId="0" applyFont="1" applyFill="1" applyBorder="1" applyAlignment="1">
      <alignment horizontal="center" vertical="center"/>
    </xf>
    <xf numFmtId="4" fontId="2" fillId="4" borderId="3" xfId="0" applyNumberFormat="1" applyFont="1" applyFill="1" applyBorder="1" applyAlignment="1">
      <alignment horizontal="center" vertical="center"/>
    </xf>
    <xf numFmtId="173" fontId="2" fillId="4" borderId="3" xfId="46" applyNumberFormat="1" applyFont="1" applyFill="1" applyBorder="1" applyAlignment="1">
      <alignment horizontal="center" vertical="center"/>
    </xf>
    <xf numFmtId="173" fontId="2" fillId="4" borderId="10" xfId="46" applyNumberFormat="1" applyFont="1" applyFill="1" applyBorder="1" applyAlignment="1">
      <alignment horizontal="center" vertical="center"/>
    </xf>
    <xf numFmtId="3" fontId="2" fillId="4" borderId="0" xfId="0" applyNumberFormat="1" applyFont="1" applyFill="1" applyAlignment="1">
      <alignment horizontal="center" vertical="center" wrapText="1"/>
    </xf>
    <xf numFmtId="0" fontId="2" fillId="4" borderId="51" xfId="0" applyFont="1" applyFill="1" applyBorder="1" applyAlignment="1">
      <alignment horizontal="center" vertical="center"/>
    </xf>
    <xf numFmtId="0" fontId="2" fillId="4" borderId="52" xfId="0" applyFont="1" applyFill="1" applyBorder="1" applyAlignment="1">
      <alignment vertical="center"/>
    </xf>
    <xf numFmtId="0" fontId="2" fillId="4" borderId="52" xfId="0" applyFont="1" applyFill="1" applyBorder="1" applyAlignment="1">
      <alignment horizontal="center" vertical="center"/>
    </xf>
    <xf numFmtId="4" fontId="2" fillId="4" borderId="52" xfId="0" applyNumberFormat="1" applyFont="1" applyFill="1" applyBorder="1" applyAlignment="1">
      <alignment horizontal="center" vertical="center"/>
    </xf>
    <xf numFmtId="173" fontId="2" fillId="4" borderId="52" xfId="46" applyNumberFormat="1" applyFont="1" applyFill="1" applyBorder="1" applyAlignment="1">
      <alignment horizontal="center" vertical="center"/>
    </xf>
    <xf numFmtId="173" fontId="2" fillId="4" borderId="53" xfId="46" applyNumberFormat="1" applyFont="1" applyFill="1" applyBorder="1" applyAlignment="1">
      <alignment horizontal="center" vertical="center"/>
    </xf>
    <xf numFmtId="0" fontId="4" fillId="4" borderId="13" xfId="0" applyFont="1" applyFill="1" applyBorder="1" applyAlignment="1">
      <alignment horizontal="left" vertical="center" wrapText="1"/>
    </xf>
    <xf numFmtId="173" fontId="1" fillId="4" borderId="13" xfId="46" applyNumberFormat="1" applyFont="1" applyFill="1" applyBorder="1" applyAlignment="1" applyProtection="1">
      <alignment horizontal="right" vertical="center"/>
    </xf>
    <xf numFmtId="3" fontId="1" fillId="4" borderId="0" xfId="0" applyNumberFormat="1" applyFont="1" applyFill="1" applyAlignment="1">
      <alignment horizontal="right" vertical="center"/>
    </xf>
    <xf numFmtId="0" fontId="1" fillId="4" borderId="13" xfId="0" applyFont="1" applyFill="1" applyBorder="1" applyAlignment="1">
      <alignment horizontal="left" vertical="center"/>
    </xf>
    <xf numFmtId="0" fontId="4" fillId="4" borderId="12" xfId="0" applyFont="1" applyFill="1" applyBorder="1" applyAlignment="1">
      <alignment horizontal="left" vertical="center" wrapText="1"/>
    </xf>
    <xf numFmtId="0" fontId="1" fillId="4" borderId="12" xfId="0" applyFont="1" applyFill="1" applyBorder="1" applyAlignment="1">
      <alignment horizontal="center" vertical="center"/>
    </xf>
    <xf numFmtId="173" fontId="1" fillId="4" borderId="12" xfId="46" applyNumberFormat="1" applyFont="1" applyFill="1" applyBorder="1" applyAlignment="1" applyProtection="1">
      <alignment horizontal="right" vertical="center"/>
    </xf>
    <xf numFmtId="0" fontId="1" fillId="4" borderId="12" xfId="0" applyFont="1" applyFill="1" applyBorder="1" applyAlignment="1">
      <alignment horizontal="left" vertical="center" wrapText="1"/>
    </xf>
    <xf numFmtId="43" fontId="1" fillId="4" borderId="0" xfId="1" applyFont="1" applyFill="1" applyBorder="1" applyAlignment="1">
      <alignment vertical="center"/>
    </xf>
    <xf numFmtId="0" fontId="1" fillId="4" borderId="12" xfId="0" applyFont="1" applyFill="1" applyBorder="1" applyAlignment="1">
      <alignment vertical="center" wrapText="1"/>
    </xf>
    <xf numFmtId="3" fontId="1" fillId="4" borderId="12" xfId="0" applyNumberFormat="1" applyFont="1" applyFill="1" applyBorder="1" applyAlignment="1">
      <alignment horizontal="center" vertical="center"/>
    </xf>
    <xf numFmtId="173" fontId="1" fillId="4" borderId="12" xfId="46" applyNumberFormat="1" applyFont="1" applyFill="1" applyBorder="1" applyAlignment="1">
      <alignment horizontal="right" vertical="center"/>
    </xf>
    <xf numFmtId="173" fontId="1" fillId="4" borderId="0" xfId="1" applyNumberFormat="1" applyFont="1" applyFill="1" applyAlignment="1">
      <alignment vertical="center"/>
    </xf>
    <xf numFmtId="178" fontId="1" fillId="4" borderId="0" xfId="135" applyNumberFormat="1" applyFont="1" applyFill="1" applyBorder="1" applyAlignment="1">
      <alignment vertical="center"/>
    </xf>
    <xf numFmtId="0" fontId="2" fillId="4" borderId="12" xfId="0" applyFont="1" applyFill="1" applyBorder="1" applyAlignment="1">
      <alignment horizontal="left" vertical="center" wrapText="1"/>
    </xf>
    <xf numFmtId="0" fontId="6" fillId="4" borderId="12" xfId="0" applyFont="1" applyFill="1" applyBorder="1" applyAlignment="1">
      <alignment horizontal="left" vertical="center" wrapText="1"/>
    </xf>
    <xf numFmtId="173" fontId="1" fillId="4" borderId="12" xfId="1" applyNumberFormat="1" applyFont="1" applyFill="1" applyBorder="1" applyAlignment="1">
      <alignment horizontal="right" vertical="center"/>
    </xf>
    <xf numFmtId="173" fontId="1" fillId="4" borderId="12" xfId="9" applyNumberFormat="1" applyFont="1" applyFill="1" applyBorder="1" applyAlignment="1">
      <alignment horizontal="right" vertical="center"/>
    </xf>
    <xf numFmtId="0" fontId="2" fillId="4" borderId="55" xfId="97" applyFont="1" applyFill="1" applyBorder="1" applyAlignment="1">
      <alignment horizontal="center" vertical="center"/>
    </xf>
    <xf numFmtId="0" fontId="2" fillId="4" borderId="6" xfId="97" applyFont="1" applyFill="1" applyBorder="1" applyAlignment="1">
      <alignment horizontal="left" vertical="center" wrapText="1"/>
    </xf>
    <xf numFmtId="0" fontId="2" fillId="4" borderId="6" xfId="97" applyFont="1" applyFill="1" applyBorder="1" applyAlignment="1">
      <alignment horizontal="center" vertical="center"/>
    </xf>
    <xf numFmtId="1" fontId="2" fillId="4" borderId="6" xfId="97" applyNumberFormat="1" applyFont="1" applyFill="1" applyBorder="1" applyAlignment="1">
      <alignment horizontal="center" vertical="center"/>
    </xf>
    <xf numFmtId="173" fontId="2" fillId="4" borderId="7" xfId="46" applyNumberFormat="1" applyFont="1" applyFill="1" applyBorder="1" applyAlignment="1">
      <alignment horizontal="right" vertical="center"/>
    </xf>
    <xf numFmtId="173" fontId="2" fillId="4" borderId="56" xfId="46" applyNumberFormat="1" applyFont="1" applyFill="1" applyBorder="1" applyAlignment="1">
      <alignment horizontal="right" vertical="center"/>
    </xf>
    <xf numFmtId="173" fontId="1" fillId="4" borderId="12" xfId="47" applyNumberFormat="1" applyFont="1" applyFill="1" applyBorder="1" applyAlignment="1">
      <alignment horizontal="right" vertical="center"/>
    </xf>
    <xf numFmtId="3" fontId="2" fillId="4" borderId="0" xfId="0" applyNumberFormat="1" applyFont="1" applyFill="1" applyAlignment="1">
      <alignment vertical="center"/>
    </xf>
    <xf numFmtId="3" fontId="1" fillId="4" borderId="13" xfId="0" applyNumberFormat="1" applyFont="1" applyFill="1" applyBorder="1" applyAlignment="1">
      <alignment horizontal="center" vertical="center"/>
    </xf>
    <xf numFmtId="0" fontId="6" fillId="4" borderId="13" xfId="0" applyFont="1" applyFill="1" applyBorder="1" applyAlignment="1">
      <alignment horizontal="left" vertical="center" wrapText="1"/>
    </xf>
    <xf numFmtId="0" fontId="2" fillId="4" borderId="13" xfId="0" applyFont="1" applyFill="1" applyBorder="1" applyAlignment="1">
      <alignment horizontal="left" vertical="center" wrapText="1"/>
    </xf>
    <xf numFmtId="173" fontId="1" fillId="4" borderId="13" xfId="46" applyNumberFormat="1" applyFont="1" applyFill="1" applyBorder="1" applyAlignment="1">
      <alignment vertical="center"/>
    </xf>
    <xf numFmtId="173" fontId="1" fillId="4" borderId="12" xfId="46" applyNumberFormat="1" applyFont="1" applyFill="1" applyBorder="1" applyAlignment="1">
      <alignment vertical="center"/>
    </xf>
    <xf numFmtId="4" fontId="1" fillId="4" borderId="13" xfId="0" applyNumberFormat="1" applyFont="1" applyFill="1" applyBorder="1" applyAlignment="1">
      <alignment horizontal="center" vertical="center"/>
    </xf>
    <xf numFmtId="4" fontId="1" fillId="4" borderId="12" xfId="0" applyNumberFormat="1" applyFont="1" applyFill="1" applyBorder="1" applyAlignment="1">
      <alignment horizontal="center" vertical="center"/>
    </xf>
    <xf numFmtId="4" fontId="1" fillId="4" borderId="12" xfId="97" applyNumberFormat="1" applyFont="1" applyFill="1" applyBorder="1" applyAlignment="1">
      <alignment horizontal="center" vertical="center"/>
    </xf>
    <xf numFmtId="173" fontId="2" fillId="4" borderId="7" xfId="9" applyNumberFormat="1" applyFont="1" applyFill="1" applyBorder="1" applyAlignment="1">
      <alignment horizontal="right" vertical="center"/>
    </xf>
    <xf numFmtId="173" fontId="2" fillId="4" borderId="56" xfId="9" applyNumberFormat="1" applyFont="1" applyFill="1" applyBorder="1" applyAlignment="1">
      <alignment horizontal="right" vertical="center"/>
    </xf>
    <xf numFmtId="9" fontId="1" fillId="4" borderId="12" xfId="0" applyNumberFormat="1" applyFont="1" applyFill="1" applyBorder="1" applyAlignment="1">
      <alignment horizontal="center" vertical="center"/>
    </xf>
    <xf numFmtId="0" fontId="4" fillId="4" borderId="12" xfId="97" applyFont="1" applyFill="1" applyBorder="1" applyAlignment="1">
      <alignment horizontal="left" vertical="center" wrapText="1"/>
    </xf>
    <xf numFmtId="0" fontId="1" fillId="4" borderId="3" xfId="0" applyFont="1" applyFill="1" applyBorder="1" applyAlignment="1">
      <alignment horizontal="center" vertical="center"/>
    </xf>
    <xf numFmtId="1" fontId="1" fillId="4" borderId="3" xfId="137" applyNumberFormat="1" applyFont="1" applyFill="1" applyBorder="1" applyAlignment="1">
      <alignment horizontal="center" vertical="center"/>
    </xf>
    <xf numFmtId="173" fontId="1" fillId="4" borderId="10" xfId="9" applyNumberFormat="1" applyFont="1" applyFill="1" applyBorder="1" applyAlignment="1">
      <alignment horizontal="right" vertical="center"/>
    </xf>
    <xf numFmtId="49" fontId="1" fillId="4" borderId="54" xfId="137" applyNumberFormat="1" applyFont="1" applyFill="1" applyBorder="1" applyAlignment="1">
      <alignment horizontal="center" vertical="center"/>
    </xf>
    <xf numFmtId="0" fontId="1" fillId="4" borderId="3" xfId="97" applyFont="1" applyFill="1" applyBorder="1" applyAlignment="1">
      <alignment horizontal="left" vertical="center"/>
    </xf>
    <xf numFmtId="173" fontId="1" fillId="4" borderId="3" xfId="9" applyNumberFormat="1" applyFont="1" applyFill="1" applyBorder="1" applyAlignment="1">
      <alignment horizontal="right" vertical="center"/>
    </xf>
    <xf numFmtId="173" fontId="1" fillId="4" borderId="10" xfId="9" applyNumberFormat="1" applyFont="1" applyFill="1" applyBorder="1" applyAlignment="1">
      <alignment vertical="center"/>
    </xf>
    <xf numFmtId="0" fontId="2" fillId="4" borderId="13" xfId="97" applyFont="1" applyFill="1" applyBorder="1" applyAlignment="1">
      <alignment horizontal="left" vertical="center" wrapText="1"/>
    </xf>
    <xf numFmtId="9" fontId="1" fillId="4" borderId="13" xfId="129" applyFont="1" applyFill="1" applyBorder="1" applyAlignment="1">
      <alignment horizontal="center" vertical="center"/>
    </xf>
    <xf numFmtId="173" fontId="1" fillId="4" borderId="13" xfId="46" applyNumberFormat="1" applyFont="1" applyFill="1" applyBorder="1" applyAlignment="1">
      <alignment horizontal="right" vertical="center"/>
    </xf>
    <xf numFmtId="0" fontId="2" fillId="4" borderId="63" xfId="0" applyFont="1" applyFill="1" applyBorder="1" applyAlignment="1">
      <alignment horizontal="center" vertical="center"/>
    </xf>
    <xf numFmtId="0" fontId="2" fillId="4" borderId="64" xfId="0" applyFont="1" applyFill="1" applyBorder="1" applyAlignment="1">
      <alignment horizontal="left" vertical="center" wrapText="1"/>
    </xf>
    <xf numFmtId="0" fontId="2" fillId="4" borderId="64" xfId="0" applyFont="1" applyFill="1" applyBorder="1" applyAlignment="1">
      <alignment horizontal="center" vertical="center"/>
    </xf>
    <xf numFmtId="0" fontId="1" fillId="4" borderId="0" xfId="0" applyFont="1" applyFill="1" applyAlignment="1">
      <alignment horizontal="left" vertical="center" wrapText="1"/>
    </xf>
    <xf numFmtId="0" fontId="1" fillId="4" borderId="0" xfId="0" applyFont="1" applyFill="1" applyAlignment="1">
      <alignment horizontal="left" vertical="center"/>
    </xf>
    <xf numFmtId="173" fontId="1" fillId="4" borderId="0" xfId="46" applyNumberFormat="1" applyFont="1" applyFill="1" applyBorder="1" applyAlignment="1" applyProtection="1">
      <alignment horizontal="right" vertical="center"/>
    </xf>
    <xf numFmtId="0" fontId="11" fillId="2"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 fillId="2" borderId="0" xfId="0" applyFont="1" applyFill="1" applyAlignment="1">
      <alignment horizontal="left" vertical="center"/>
    </xf>
    <xf numFmtId="41" fontId="1" fillId="2" borderId="0" xfId="2" applyFont="1" applyFill="1" applyAlignment="1">
      <alignment vertical="center"/>
    </xf>
    <xf numFmtId="0" fontId="13" fillId="4" borderId="0" xfId="0" applyFont="1" applyFill="1" applyAlignment="1">
      <alignment horizontal="left" vertical="center"/>
    </xf>
    <xf numFmtId="0" fontId="13" fillId="2" borderId="0" xfId="0" applyFont="1" applyFill="1" applyAlignment="1">
      <alignment vertical="center"/>
    </xf>
    <xf numFmtId="41" fontId="13" fillId="2" borderId="0" xfId="2" applyFont="1" applyFill="1" applyAlignment="1">
      <alignment vertical="center"/>
    </xf>
    <xf numFmtId="173" fontId="1" fillId="2" borderId="0" xfId="46" applyNumberFormat="1" applyFont="1" applyFill="1" applyAlignment="1">
      <alignment horizontal="center" vertical="center"/>
    </xf>
    <xf numFmtId="0" fontId="1" fillId="2" borderId="0" xfId="0" applyFont="1" applyFill="1" applyAlignment="1">
      <alignment horizontal="left" vertical="top"/>
    </xf>
    <xf numFmtId="0" fontId="15" fillId="2" borderId="65" xfId="0" applyFont="1" applyFill="1" applyBorder="1" applyAlignment="1">
      <alignment horizontal="left" vertical="center"/>
    </xf>
    <xf numFmtId="0" fontId="15" fillId="2" borderId="66" xfId="0" applyFont="1" applyFill="1" applyBorder="1" applyAlignment="1">
      <alignment horizontal="center" vertical="center"/>
    </xf>
    <xf numFmtId="41" fontId="15" fillId="2" borderId="67" xfId="2" applyFont="1" applyFill="1" applyBorder="1" applyAlignment="1">
      <alignment horizontal="center" vertical="center" wrapText="1"/>
    </xf>
    <xf numFmtId="0" fontId="11" fillId="4" borderId="0" xfId="0" applyFont="1" applyFill="1" applyAlignment="1">
      <alignment horizontal="center" vertical="center"/>
    </xf>
    <xf numFmtId="0" fontId="15" fillId="2" borderId="51" xfId="0" applyFont="1" applyFill="1" applyBorder="1" applyAlignment="1">
      <alignment horizontal="left" vertical="center"/>
    </xf>
    <xf numFmtId="0" fontId="15" fillId="2" borderId="52" xfId="0" applyFont="1" applyFill="1" applyBorder="1" applyAlignment="1">
      <alignment vertical="center"/>
    </xf>
    <xf numFmtId="0" fontId="15" fillId="2" borderId="66" xfId="0" applyFont="1" applyFill="1" applyBorder="1" applyAlignment="1">
      <alignment horizontal="center" vertical="center" wrapText="1"/>
    </xf>
    <xf numFmtId="0" fontId="15" fillId="2" borderId="54" xfId="0" applyFont="1" applyFill="1" applyBorder="1" applyAlignment="1">
      <alignment horizontal="left" vertical="center"/>
    </xf>
    <xf numFmtId="0" fontId="15" fillId="2" borderId="3" xfId="0" applyFont="1" applyFill="1" applyBorder="1" applyAlignment="1">
      <alignment horizontal="left" vertical="center" wrapText="1"/>
    </xf>
    <xf numFmtId="41" fontId="15" fillId="0" borderId="10" xfId="2" applyFont="1" applyFill="1" applyBorder="1" applyAlignment="1">
      <alignment horizontal="left" vertical="center" wrapText="1"/>
    </xf>
    <xf numFmtId="0" fontId="11" fillId="0" borderId="54" xfId="0" applyFont="1" applyBorder="1" applyAlignment="1">
      <alignment horizontal="left" vertical="center"/>
    </xf>
    <xf numFmtId="3" fontId="11" fillId="0" borderId="3" xfId="0" applyNumberFormat="1" applyFont="1" applyBorder="1" applyAlignment="1">
      <alignment horizontal="left" vertical="center"/>
    </xf>
    <xf numFmtId="41" fontId="11" fillId="0" borderId="10" xfId="2" applyFont="1" applyFill="1" applyBorder="1" applyAlignment="1">
      <alignment horizontal="left" vertical="center" wrapText="1"/>
    </xf>
    <xf numFmtId="41" fontId="11" fillId="0" borderId="10" xfId="2" applyFont="1" applyFill="1" applyBorder="1" applyAlignment="1">
      <alignment horizontal="left" vertical="center"/>
    </xf>
    <xf numFmtId="0" fontId="12" fillId="0" borderId="54" xfId="0" applyFont="1" applyBorder="1" applyAlignment="1">
      <alignment horizontal="left" vertical="center"/>
    </xf>
    <xf numFmtId="41" fontId="12" fillId="0" borderId="10" xfId="2" applyFont="1" applyFill="1" applyBorder="1" applyAlignment="1">
      <alignment horizontal="left" vertical="center"/>
    </xf>
    <xf numFmtId="0" fontId="12" fillId="2" borderId="0" xfId="0" applyFont="1" applyFill="1" applyAlignment="1">
      <alignment vertical="center"/>
    </xf>
    <xf numFmtId="0" fontId="15" fillId="0" borderId="3" xfId="0" applyFont="1" applyBorder="1" applyAlignment="1">
      <alignment horizontal="left" vertical="center" wrapText="1"/>
    </xf>
    <xf numFmtId="0" fontId="11" fillId="0" borderId="54" xfId="97" applyFont="1" applyBorder="1" applyAlignment="1">
      <alignment horizontal="left" vertical="center"/>
    </xf>
    <xf numFmtId="0" fontId="11" fillId="0" borderId="3" xfId="0" applyFont="1" applyBorder="1" applyAlignment="1">
      <alignment horizontal="left" vertical="center"/>
    </xf>
    <xf numFmtId="0" fontId="11" fillId="2" borderId="54" xfId="0" applyFont="1" applyFill="1" applyBorder="1" applyAlignment="1">
      <alignment horizontal="left" vertical="center"/>
    </xf>
    <xf numFmtId="49" fontId="16" fillId="2" borderId="3" xfId="0" applyNumberFormat="1" applyFont="1" applyFill="1" applyBorder="1" applyAlignment="1">
      <alignment horizontal="right" vertical="center"/>
    </xf>
    <xf numFmtId="41" fontId="16" fillId="2" borderId="10" xfId="2" applyFont="1" applyFill="1" applyBorder="1" applyAlignment="1">
      <alignment horizontal="right" vertical="center"/>
    </xf>
    <xf numFmtId="0" fontId="11" fillId="2" borderId="68" xfId="0" applyFont="1" applyFill="1" applyBorder="1" applyAlignment="1">
      <alignment horizontal="left" vertical="center"/>
    </xf>
    <xf numFmtId="49" fontId="17" fillId="2" borderId="2" xfId="0" applyNumberFormat="1" applyFont="1" applyFill="1" applyBorder="1" applyAlignment="1">
      <alignment horizontal="right" vertical="center"/>
    </xf>
    <xf numFmtId="41" fontId="17" fillId="2" borderId="69" xfId="2" applyFont="1" applyFill="1" applyBorder="1" applyAlignment="1">
      <alignment vertical="center"/>
    </xf>
    <xf numFmtId="41" fontId="16" fillId="2" borderId="10" xfId="2" applyFont="1" applyFill="1" applyBorder="1" applyAlignment="1">
      <alignment vertical="center"/>
    </xf>
    <xf numFmtId="0" fontId="17" fillId="2" borderId="2" xfId="0" applyFont="1" applyFill="1" applyBorder="1" applyAlignment="1">
      <alignment horizontal="right" vertical="center"/>
    </xf>
    <xf numFmtId="41" fontId="17" fillId="2" borderId="53" xfId="2" applyFont="1" applyFill="1" applyBorder="1" applyAlignment="1">
      <alignment horizontal="center" vertical="center"/>
    </xf>
    <xf numFmtId="0" fontId="16" fillId="4" borderId="3" xfId="0" applyFont="1" applyFill="1" applyBorder="1" applyAlignment="1">
      <alignment horizontal="center" vertical="center"/>
    </xf>
    <xf numFmtId="41" fontId="16" fillId="2" borderId="10" xfId="2" applyFont="1" applyFill="1" applyBorder="1" applyAlignment="1">
      <alignment horizontal="center" vertical="center"/>
    </xf>
    <xf numFmtId="49" fontId="17" fillId="2" borderId="3" xfId="0" applyNumberFormat="1" applyFont="1" applyFill="1" applyBorder="1" applyAlignment="1">
      <alignment horizontal="right" vertical="center"/>
    </xf>
    <xf numFmtId="41" fontId="17" fillId="2" borderId="10" xfId="2" applyFont="1" applyFill="1" applyBorder="1" applyAlignment="1">
      <alignment horizontal="right" vertical="center"/>
    </xf>
    <xf numFmtId="0" fontId="11" fillId="2" borderId="51" xfId="0" applyFont="1" applyFill="1" applyBorder="1" applyAlignment="1">
      <alignment horizontal="left" vertical="center"/>
    </xf>
    <xf numFmtId="49" fontId="17" fillId="2" borderId="52" xfId="0" applyNumberFormat="1" applyFont="1" applyFill="1" applyBorder="1" applyAlignment="1">
      <alignment horizontal="right" vertical="center"/>
    </xf>
    <xf numFmtId="41" fontId="17" fillId="2" borderId="70" xfId="2" applyFont="1" applyFill="1" applyBorder="1" applyAlignment="1">
      <alignment horizontal="center" vertical="center"/>
    </xf>
    <xf numFmtId="41" fontId="11" fillId="2" borderId="0" xfId="0" applyNumberFormat="1" applyFont="1" applyFill="1" applyAlignment="1">
      <alignment vertical="center"/>
    </xf>
    <xf numFmtId="0" fontId="18" fillId="2" borderId="0" xfId="0" applyFont="1" applyFill="1" applyAlignment="1">
      <alignment horizontal="center" vertical="center"/>
    </xf>
    <xf numFmtId="41" fontId="18" fillId="2" borderId="0" xfId="2" applyFont="1" applyFill="1" applyBorder="1" applyAlignment="1">
      <alignment horizontal="center" vertical="center"/>
    </xf>
    <xf numFmtId="41" fontId="1" fillId="2" borderId="0" xfId="2" applyFont="1" applyFill="1" applyBorder="1" applyAlignment="1">
      <alignment horizontal="left" vertical="center" wrapText="1"/>
    </xf>
    <xf numFmtId="0" fontId="15" fillId="4" borderId="0" xfId="0" applyFont="1" applyFill="1" applyAlignment="1">
      <alignment vertical="center" wrapText="1"/>
    </xf>
    <xf numFmtId="0" fontId="11" fillId="2" borderId="0" xfId="0" applyFont="1" applyFill="1" applyAlignment="1">
      <alignment vertical="center" wrapText="1"/>
    </xf>
    <xf numFmtId="41" fontId="1" fillId="2" borderId="0" xfId="2"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41" fontId="19" fillId="2" borderId="0" xfId="2" applyFont="1" applyFill="1" applyBorder="1" applyAlignment="1">
      <alignment vertical="center"/>
    </xf>
    <xf numFmtId="0" fontId="28" fillId="0" borderId="0" xfId="0" applyFont="1"/>
    <xf numFmtId="0" fontId="22" fillId="0" borderId="0" xfId="0" applyFont="1"/>
    <xf numFmtId="0" fontId="29" fillId="0" borderId="0" xfId="0" applyFont="1"/>
    <xf numFmtId="0" fontId="15" fillId="2" borderId="3" xfId="0" quotePrefix="1" applyFont="1" applyFill="1" applyBorder="1" applyAlignment="1">
      <alignment horizontal="left" vertical="center" wrapText="1"/>
    </xf>
    <xf numFmtId="3" fontId="11" fillId="0" borderId="3" xfId="0" quotePrefix="1" applyNumberFormat="1" applyFont="1" applyBorder="1" applyAlignment="1">
      <alignment horizontal="left" vertical="center"/>
    </xf>
    <xf numFmtId="3" fontId="12" fillId="0" borderId="3" xfId="0" quotePrefix="1" applyNumberFormat="1" applyFont="1" applyBorder="1" applyAlignment="1">
      <alignment horizontal="left" vertical="center"/>
    </xf>
    <xf numFmtId="0" fontId="2" fillId="4" borderId="0" xfId="0" quotePrefix="1" applyFont="1" applyFill="1" applyAlignment="1">
      <alignment horizontal="left" vertical="center"/>
    </xf>
    <xf numFmtId="0" fontId="1" fillId="4" borderId="13" xfId="0" quotePrefix="1" applyFont="1" applyFill="1" applyBorder="1" applyAlignment="1">
      <alignment horizontal="center" vertical="center"/>
    </xf>
    <xf numFmtId="0" fontId="1" fillId="4" borderId="12" xfId="0" quotePrefix="1" applyFont="1" applyFill="1" applyBorder="1" applyAlignment="1">
      <alignment horizontal="left" vertical="center" wrapText="1"/>
    </xf>
    <xf numFmtId="0" fontId="1" fillId="4" borderId="13" xfId="0" quotePrefix="1" applyFont="1" applyFill="1" applyBorder="1" applyAlignment="1">
      <alignment horizontal="left" vertical="center" wrapText="1"/>
    </xf>
    <xf numFmtId="173" fontId="2" fillId="4" borderId="22" xfId="46" quotePrefix="1" applyNumberFormat="1" applyFont="1" applyFill="1" applyBorder="1" applyAlignment="1">
      <alignment horizontal="right" vertical="center"/>
    </xf>
    <xf numFmtId="0" fontId="2" fillId="2" borderId="0" xfId="0" quotePrefix="1" applyFont="1" applyFill="1" applyAlignment="1">
      <alignment horizontal="left" vertical="center"/>
    </xf>
    <xf numFmtId="0" fontId="1" fillId="2" borderId="10" xfId="97" quotePrefix="1" applyFont="1" applyFill="1" applyBorder="1" applyAlignment="1">
      <alignment horizontal="center" vertical="center"/>
    </xf>
    <xf numFmtId="0" fontId="1" fillId="4" borderId="10" xfId="97" quotePrefix="1" applyFont="1" applyFill="1" applyBorder="1" applyAlignment="1">
      <alignment horizontal="center" vertical="center"/>
    </xf>
    <xf numFmtId="0" fontId="2" fillId="4" borderId="9" xfId="97" quotePrefix="1" applyFont="1" applyFill="1" applyBorder="1" applyAlignment="1">
      <alignment horizontal="left" vertical="center"/>
    </xf>
    <xf numFmtId="0" fontId="2" fillId="0" borderId="0" xfId="94" quotePrefix="1" applyFont="1" applyAlignment="1">
      <alignment horizontal="left" vertical="center" wrapText="1"/>
    </xf>
    <xf numFmtId="0" fontId="1" fillId="4" borderId="3" xfId="97" quotePrefix="1" applyFont="1" applyFill="1" applyBorder="1" applyAlignment="1">
      <alignment horizontal="left" vertical="center" wrapText="1"/>
    </xf>
    <xf numFmtId="0" fontId="4" fillId="4" borderId="3" xfId="97" quotePrefix="1" applyFont="1" applyFill="1" applyBorder="1" applyAlignment="1">
      <alignment horizontal="left" vertical="center" wrapText="1"/>
    </xf>
    <xf numFmtId="0" fontId="1" fillId="0" borderId="30" xfId="0" quotePrefix="1" applyFont="1" applyBorder="1" applyAlignment="1">
      <alignment wrapText="1"/>
    </xf>
    <xf numFmtId="0" fontId="5" fillId="0" borderId="15" xfId="0" quotePrefix="1" applyFont="1" applyBorder="1" applyAlignment="1">
      <alignment wrapText="1"/>
    </xf>
    <xf numFmtId="0" fontId="1" fillId="0" borderId="29" xfId="0" quotePrefix="1" applyFont="1" applyBorder="1" applyAlignment="1">
      <alignment wrapText="1"/>
    </xf>
    <xf numFmtId="0" fontId="5" fillId="0" borderId="29" xfId="0" quotePrefix="1" applyFont="1" applyBorder="1" applyAlignment="1">
      <alignment wrapText="1"/>
    </xf>
    <xf numFmtId="0" fontId="2" fillId="4" borderId="0" xfId="97" quotePrefix="1" applyFont="1" applyFill="1" applyAlignment="1">
      <alignment horizontal="left" vertical="center"/>
    </xf>
    <xf numFmtId="0" fontId="1" fillId="0" borderId="0" xfId="0" quotePrefix="1" applyFont="1" applyAlignment="1">
      <alignment horizontal="left" vertical="center" wrapText="1"/>
    </xf>
    <xf numFmtId="0" fontId="1" fillId="0" borderId="4" xfId="94" quotePrefix="1" applyFont="1" applyBorder="1" applyAlignment="1">
      <alignment horizontal="left" vertical="center"/>
    </xf>
    <xf numFmtId="0" fontId="1" fillId="0" borderId="4" xfId="94" quotePrefix="1" applyFont="1" applyBorder="1" applyAlignment="1">
      <alignment horizontal="left" vertical="center" wrapText="1"/>
    </xf>
    <xf numFmtId="0" fontId="5" fillId="2" borderId="3" xfId="94" quotePrefix="1" applyFont="1" applyFill="1" applyBorder="1" applyAlignment="1">
      <alignment horizontal="left" vertical="center" wrapText="1"/>
    </xf>
    <xf numFmtId="0" fontId="1" fillId="0" borderId="4" xfId="97" quotePrefix="1" applyFont="1" applyBorder="1" applyAlignment="1">
      <alignment horizontal="left" vertical="center" wrapText="1"/>
    </xf>
    <xf numFmtId="0" fontId="5" fillId="0" borderId="13" xfId="111" quotePrefix="1" applyFont="1" applyBorder="1" applyAlignment="1">
      <alignment horizontal="left" vertical="top" wrapText="1"/>
    </xf>
    <xf numFmtId="0" fontId="1" fillId="0" borderId="13" xfId="111" quotePrefix="1" applyFont="1" applyBorder="1" applyAlignment="1">
      <alignment horizontal="left" vertical="center"/>
    </xf>
    <xf numFmtId="0" fontId="1" fillId="4" borderId="13" xfId="111" quotePrefix="1" applyFont="1" applyFill="1" applyBorder="1" applyAlignment="1">
      <alignment horizontal="left" wrapText="1"/>
    </xf>
    <xf numFmtId="0" fontId="20" fillId="4" borderId="0" xfId="97" applyFont="1" applyFill="1" applyAlignment="1">
      <alignment horizontal="center" vertical="center" wrapText="1"/>
    </xf>
    <xf numFmtId="0" fontId="21" fillId="4" borderId="0" xfId="0" applyFont="1" applyFill="1" applyAlignment="1">
      <alignment horizontal="center" vertical="center"/>
    </xf>
    <xf numFmtId="0" fontId="30" fillId="0" borderId="0" xfId="0" applyFont="1" applyAlignment="1">
      <alignment horizontal="center" wrapText="1"/>
    </xf>
    <xf numFmtId="0" fontId="20" fillId="2" borderId="0" xfId="0" applyFont="1" applyFill="1" applyAlignment="1">
      <alignment horizontal="center" wrapText="1"/>
    </xf>
    <xf numFmtId="0" fontId="11" fillId="2" borderId="0" xfId="0" applyFont="1" applyFill="1" applyAlignment="1">
      <alignment horizontal="left" vertical="center" wrapText="1"/>
    </xf>
    <xf numFmtId="0" fontId="14" fillId="4" borderId="0" xfId="97" applyFont="1" applyFill="1" applyAlignment="1">
      <alignment horizontal="center" vertical="center" wrapText="1"/>
    </xf>
    <xf numFmtId="0" fontId="15" fillId="2" borderId="0" xfId="0" applyFont="1" applyFill="1" applyAlignment="1">
      <alignment horizontal="center" vertical="center" wrapText="1"/>
    </xf>
    <xf numFmtId="0" fontId="15" fillId="4" borderId="0" xfId="0" applyFont="1" applyFill="1" applyAlignment="1">
      <alignment horizontal="center" vertical="center"/>
    </xf>
    <xf numFmtId="0" fontId="11" fillId="4" borderId="0" xfId="0" applyFont="1" applyFill="1" applyAlignment="1">
      <alignment horizontal="center" vertical="center"/>
    </xf>
    <xf numFmtId="0" fontId="15" fillId="4" borderId="0" xfId="0" applyFont="1" applyFill="1" applyAlignment="1">
      <alignment horizontal="left" vertical="center" wrapText="1"/>
    </xf>
    <xf numFmtId="0" fontId="13" fillId="2" borderId="0" xfId="0" applyFont="1" applyFill="1" applyAlignment="1">
      <alignment horizontal="center" vertical="center"/>
    </xf>
    <xf numFmtId="41" fontId="15" fillId="2" borderId="67" xfId="2" applyFont="1" applyFill="1" applyBorder="1" applyAlignment="1">
      <alignment horizontal="center" vertical="center" wrapText="1"/>
    </xf>
    <xf numFmtId="41" fontId="15" fillId="2" borderId="53" xfId="2" applyFont="1" applyFill="1" applyBorder="1" applyAlignment="1">
      <alignment horizontal="center" vertical="center" wrapText="1"/>
    </xf>
    <xf numFmtId="0" fontId="14" fillId="2" borderId="0" xfId="0" applyFont="1" applyFill="1" applyAlignment="1">
      <alignment horizontal="center" vertical="center" wrapText="1"/>
    </xf>
    <xf numFmtId="0" fontId="14" fillId="4" borderId="0" xfId="0" applyFont="1" applyFill="1" applyAlignment="1">
      <alignment horizontal="center" vertical="center"/>
    </xf>
    <xf numFmtId="0" fontId="13" fillId="4" borderId="0" xfId="0" applyFont="1" applyFill="1" applyAlignment="1">
      <alignment horizontal="center" vertical="center"/>
    </xf>
    <xf numFmtId="0" fontId="2" fillId="4" borderId="0" xfId="97" applyFont="1" applyFill="1" applyAlignment="1">
      <alignment horizontal="left" vertical="center"/>
    </xf>
    <xf numFmtId="0" fontId="2" fillId="4" borderId="71" xfId="97" applyFont="1" applyFill="1" applyBorder="1" applyAlignment="1">
      <alignment horizontal="left" vertical="center"/>
    </xf>
    <xf numFmtId="0" fontId="2" fillId="4" borderId="72" xfId="97" applyFont="1" applyFill="1" applyBorder="1" applyAlignment="1">
      <alignment horizontal="left" vertical="center"/>
    </xf>
    <xf numFmtId="0" fontId="2" fillId="4" borderId="24" xfId="97" applyFont="1" applyFill="1" applyBorder="1" applyAlignment="1">
      <alignment horizontal="left" vertical="center"/>
    </xf>
    <xf numFmtId="0" fontId="2" fillId="0" borderId="41" xfId="0" applyFont="1" applyBorder="1" applyAlignment="1">
      <alignment horizontal="right" wrapText="1"/>
    </xf>
    <xf numFmtId="0" fontId="2" fillId="0" borderId="37" xfId="0" applyFont="1" applyBorder="1" applyAlignment="1">
      <alignment horizontal="right" wrapText="1"/>
    </xf>
    <xf numFmtId="0" fontId="2" fillId="0" borderId="74" xfId="0" applyFont="1" applyBorder="1" applyAlignment="1">
      <alignment horizontal="right" wrapText="1"/>
    </xf>
    <xf numFmtId="0" fontId="2" fillId="0" borderId="75" xfId="0" applyFont="1" applyBorder="1" applyAlignment="1">
      <alignment horizontal="right" wrapText="1"/>
    </xf>
    <xf numFmtId="0" fontId="2" fillId="0" borderId="76" xfId="0" applyFont="1" applyBorder="1" applyAlignment="1">
      <alignment horizontal="right" wrapText="1"/>
    </xf>
    <xf numFmtId="0" fontId="2" fillId="0" borderId="43" xfId="0" applyFont="1" applyBorder="1" applyAlignment="1">
      <alignment horizontal="right" wrapText="1"/>
    </xf>
    <xf numFmtId="0" fontId="2" fillId="0" borderId="44" xfId="0" applyFont="1" applyBorder="1" applyAlignment="1">
      <alignment horizontal="right" wrapText="1"/>
    </xf>
    <xf numFmtId="0" fontId="2" fillId="0" borderId="78" xfId="0" applyFont="1" applyBorder="1" applyAlignment="1">
      <alignment horizontal="right" wrapText="1"/>
    </xf>
    <xf numFmtId="0" fontId="2" fillId="0" borderId="42" xfId="0" applyFont="1" applyBorder="1" applyAlignment="1">
      <alignment horizontal="right" wrapText="1"/>
    </xf>
    <xf numFmtId="0" fontId="2" fillId="0" borderId="73" xfId="0" applyFont="1" applyBorder="1" applyAlignment="1">
      <alignment horizontal="right" wrapText="1"/>
    </xf>
    <xf numFmtId="0" fontId="2" fillId="0" borderId="77" xfId="0" applyFont="1" applyBorder="1" applyAlignment="1">
      <alignment horizontal="right" wrapText="1"/>
    </xf>
  </cellXfs>
  <cellStyles count="138">
    <cellStyle name="Comma" xfId="1" builtinId="3"/>
    <cellStyle name="Comma [0]" xfId="2" builtinId="6"/>
    <cellStyle name="Comma [0] 2" xfId="3" xr:uid="{C3E1143C-7503-4B8D-9F66-5DDAA9A35E51}"/>
    <cellStyle name="Comma [0] 2 2" xfId="4" xr:uid="{C9E118CA-3AA4-42E7-9EB5-5A6F8D2405CF}"/>
    <cellStyle name="Comma [0] 3" xfId="5" xr:uid="{8B95392C-528F-4F33-A474-A5EBF77AB4AC}"/>
    <cellStyle name="Comma [0] 4" xfId="6" xr:uid="{E92F3CA6-C1A4-48AE-8828-4736614800AA}"/>
    <cellStyle name="Comma [0] 4 2" xfId="7" xr:uid="{FAEF3A83-4C65-4F18-872D-FD736900BBBB}"/>
    <cellStyle name="Comma [0] 5" xfId="8" xr:uid="{7C73098A-D8C7-4D99-914D-E2E5F84AA7C9}"/>
    <cellStyle name="Comma 10" xfId="9" xr:uid="{AB2BE56B-B71B-403E-B655-1A5996AAA23D}"/>
    <cellStyle name="Comma 10 2" xfId="10" xr:uid="{10C8A806-A33A-4CF6-B6E8-CE8AF601340D}"/>
    <cellStyle name="Comma 10 2 2 2" xfId="11" xr:uid="{7EC58E0D-1510-469D-B3A7-3286385D3852}"/>
    <cellStyle name="Comma 10 3" xfId="12" xr:uid="{17B663DB-6DD9-449A-8E18-E3FD4B233D0C}"/>
    <cellStyle name="Comma 11" xfId="13" xr:uid="{A7AE1FDD-7165-46BC-AD24-46047371A37F}"/>
    <cellStyle name="Comma 11 2" xfId="14" xr:uid="{E4FB9236-3F0C-456A-9B9C-A0E05E210B5E}"/>
    <cellStyle name="Comma 11 2 2" xfId="15" xr:uid="{CF1DE80E-78C1-43F6-9D43-9AB8F82B0F39}"/>
    <cellStyle name="Comma 12" xfId="16" xr:uid="{D3D8692D-284D-4693-8DA3-8F6A896992FB}"/>
    <cellStyle name="Comma 12 2" xfId="17" xr:uid="{D0BE4643-2277-4645-9D0C-213BC5F18B5D}"/>
    <cellStyle name="Comma 13" xfId="18" xr:uid="{8D14F5B1-BAD4-4C46-B9CF-F43ED578A7E3}"/>
    <cellStyle name="Comma 14" xfId="19" xr:uid="{D3E01619-4C47-48A1-B55E-DE0DE9B1C211}"/>
    <cellStyle name="Comma 14 2" xfId="20" xr:uid="{3AC86387-C03A-44DE-AE92-C77AA4B9ECA4}"/>
    <cellStyle name="Comma 14 3" xfId="21" xr:uid="{29CD38DC-8C25-48F0-88F3-CAEF1D0EA1F3}"/>
    <cellStyle name="Comma 15" xfId="22" xr:uid="{8BFBE398-1BBD-4974-98C3-84B93485302B}"/>
    <cellStyle name="Comma 15 2" xfId="23" xr:uid="{1E2FAC31-8459-42A3-BC30-DC1B67B7A1CE}"/>
    <cellStyle name="Comma 16" xfId="24" xr:uid="{455E8C42-B60F-4A3F-9384-34E23B5C194C}"/>
    <cellStyle name="Comma 16 2" xfId="25" xr:uid="{51C083A5-A003-4E3D-95E3-1725596BEBCA}"/>
    <cellStyle name="Comma 16 2 2" xfId="26" xr:uid="{2F358BE0-D1C9-449F-93C4-B9D56009A75E}"/>
    <cellStyle name="Comma 16 3" xfId="27" xr:uid="{7F6070AA-6EFC-456D-A020-2265E1A0853C}"/>
    <cellStyle name="Comma 17" xfId="28" xr:uid="{96A24DF2-B583-4143-A343-55D4A47C4197}"/>
    <cellStyle name="Comma 17 2" xfId="29" xr:uid="{00590044-8488-4246-9BE6-9E3A8C07D0CE}"/>
    <cellStyle name="Comma 18" xfId="30" xr:uid="{16796486-4E3C-4F57-9F31-B80736C08691}"/>
    <cellStyle name="Comma 18 2" xfId="31" xr:uid="{6E8A7DED-A76E-4E71-88B9-15F6EC596748}"/>
    <cellStyle name="Comma 19" xfId="32" xr:uid="{178D389C-DA0A-473B-81AC-64EBEE452DF3}"/>
    <cellStyle name="Comma 2" xfId="33" xr:uid="{4F78719D-8DF8-46A6-9393-7389F653C304}"/>
    <cellStyle name="Comma 2 2" xfId="34" xr:uid="{A15DD3D0-4BF2-4E83-85C7-ECDF876E8946}"/>
    <cellStyle name="Comma 2 2 2" xfId="35" xr:uid="{93C27FFC-C398-4471-A138-2055C882C500}"/>
    <cellStyle name="Comma 2 2 2 2" xfId="36" xr:uid="{5171FE4B-C06E-4992-A07C-227FAFC6D422}"/>
    <cellStyle name="Comma 2 2 2 3" xfId="37" xr:uid="{4A046821-7AB3-49F8-A5C6-1ADE3895751F}"/>
    <cellStyle name="Comma 2 2 3" xfId="38" xr:uid="{1424A11A-CC6F-416B-880C-28667785B951}"/>
    <cellStyle name="Comma 2 3" xfId="39" xr:uid="{80E4B0DE-4803-450C-90AB-71312D0F53FF}"/>
    <cellStyle name="Comma 2 4" xfId="40" xr:uid="{10C4ACB6-09C6-4B85-95D1-9EA036A87DC8}"/>
    <cellStyle name="Comma 20" xfId="41" xr:uid="{88162D2F-F208-4F4F-B321-D732F93D35FE}"/>
    <cellStyle name="Comma 21" xfId="42" xr:uid="{325DC308-B755-4AB1-99BE-1E5020773915}"/>
    <cellStyle name="Comma 22" xfId="43" xr:uid="{D754ED71-D452-443B-976C-D1D7A21BDACC}"/>
    <cellStyle name="Comma 23" xfId="44" xr:uid="{4F89482E-6EDC-4CDF-AC5A-B3912A958070}"/>
    <cellStyle name="Comma 24" xfId="45" xr:uid="{BB1C1A13-7FFA-4FCE-9000-775A194BF73C}"/>
    <cellStyle name="Comma 25" xfId="46" xr:uid="{5FB02D43-25AF-4151-B8A6-5D81A2F70F35}"/>
    <cellStyle name="Comma 25 2" xfId="47" xr:uid="{610FBCBF-EFC0-4CD4-8241-FA6BD58CE9AD}"/>
    <cellStyle name="Comma 26" xfId="48" xr:uid="{74C1DF2F-6620-42A5-808F-A480C5D20EEC}"/>
    <cellStyle name="Comma 27" xfId="49" xr:uid="{786522AB-D0E9-4BBC-BBA2-B662A2F154F7}"/>
    <cellStyle name="Comma 28" xfId="50" xr:uid="{C4C2F194-0BF6-49E3-9CCE-554C5FCE9AD8}"/>
    <cellStyle name="Comma 29" xfId="51" xr:uid="{CA1BB53C-540D-4539-93EA-EAE5E96A7A63}"/>
    <cellStyle name="Comma 3" xfId="52" xr:uid="{701B897F-EF50-4011-8560-6C977F7D46A7}"/>
    <cellStyle name="Comma 3 2" xfId="53" xr:uid="{94F8B65D-CF1F-4CA9-91D7-CEFD82492792}"/>
    <cellStyle name="Comma 3 2 2" xfId="54" xr:uid="{89FB8C28-CD00-4C81-AB34-B82F8D389B4C}"/>
    <cellStyle name="Comma 3 3" xfId="55" xr:uid="{FC482078-6F7F-4E24-927A-7DAB31771CCE}"/>
    <cellStyle name="Comma 3 4" xfId="56" xr:uid="{4D5481BD-2F3B-4D1B-BC9B-410AA6B978A0}"/>
    <cellStyle name="Comma 3 4 2" xfId="57" xr:uid="{5440C6DA-3AC2-4043-A585-27FAAD62ACC3}"/>
    <cellStyle name="Comma 3 5" xfId="58" xr:uid="{9224F27D-390F-45B2-BB19-29ECC05506C3}"/>
    <cellStyle name="Comma 3 5 2" xfId="59" xr:uid="{A7DCF29C-4691-4B13-996A-1BA2F01E4407}"/>
    <cellStyle name="Comma 30" xfId="60" xr:uid="{F5A057D9-5515-4459-9E5F-645965E4A392}"/>
    <cellStyle name="Comma 31" xfId="61" xr:uid="{38CC66EA-7254-4C36-9A54-E63AE70B25CA}"/>
    <cellStyle name="Comma 32" xfId="62" xr:uid="{5F37AB6E-7A7D-4DBA-B057-4EEE36BFD93C}"/>
    <cellStyle name="Comma 4" xfId="63" xr:uid="{FD957EBE-A79B-47F2-A7CB-F5BC67563CD8}"/>
    <cellStyle name="Comma 4 2" xfId="64" xr:uid="{DBBE2363-D487-439E-BBEB-D05AEBE59D3B}"/>
    <cellStyle name="Comma 4 2 2" xfId="65" xr:uid="{7D94A1EA-D9BA-402B-82D9-E8BD8C6BB369}"/>
    <cellStyle name="Comma 4 2 3" xfId="66" xr:uid="{5310D071-27C5-45DF-9B2D-2D5FD1228960}"/>
    <cellStyle name="Comma 4 3" xfId="67" xr:uid="{E86F5585-60E1-44ED-8B04-FC3B05F87720}"/>
    <cellStyle name="Comma 4 4" xfId="68" xr:uid="{AC7A57DB-CD54-422E-ADDE-8926493C178F}"/>
    <cellStyle name="Comma 4 5" xfId="69" xr:uid="{582B1BDC-CCAC-473D-A6E5-F4736A6494C8}"/>
    <cellStyle name="Comma 5" xfId="70" xr:uid="{78D6685B-0ACF-4C3A-8A4F-CAA34CDAB595}"/>
    <cellStyle name="Comma 5 2" xfId="71" xr:uid="{DD841877-09C7-4A70-8E68-804BD82CE91B}"/>
    <cellStyle name="Comma 5 3" xfId="72" xr:uid="{814235A3-9F1B-4B39-A094-58335FB1EFCA}"/>
    <cellStyle name="Comma 5 4" xfId="73" xr:uid="{538198EF-0F11-4736-866B-49182A7788C0}"/>
    <cellStyle name="Comma 6" xfId="74" xr:uid="{2CDB9D01-2E43-41CC-A99C-0DA7A14E35B4}"/>
    <cellStyle name="Comma 6 2" xfId="75" xr:uid="{3E28BC5D-92A2-4103-86D4-4AB6FEF9FF6C}"/>
    <cellStyle name="Comma 6 2 2" xfId="76" xr:uid="{C927C589-EB73-4432-85A6-F3C2B448F7A2}"/>
    <cellStyle name="Comma 6 3" xfId="77" xr:uid="{057B7702-4C0B-4C68-8772-0D70FE15FA8F}"/>
    <cellStyle name="Comma 6 4" xfId="78" xr:uid="{0003B16D-5A80-4992-8554-435EE415D367}"/>
    <cellStyle name="Comma 7" xfId="79" xr:uid="{7B599D82-F2C6-42D6-B667-45A86AC77625}"/>
    <cellStyle name="Comma 7 2" xfId="80" xr:uid="{8F6EA7B6-DEC2-4120-9E43-5DCD15E25435}"/>
    <cellStyle name="Comma 7 2 2" xfId="81" xr:uid="{63A46455-B749-4B70-92BC-88CD7B14BBC6}"/>
    <cellStyle name="Comma 7 3" xfId="82" xr:uid="{15B02878-EAEE-4E50-B085-A840AF17ACA2}"/>
    <cellStyle name="Comma 7 4" xfId="83" xr:uid="{3FAF9B82-924F-45AC-829B-ED96DFAD33BC}"/>
    <cellStyle name="Comma 8" xfId="84" xr:uid="{393BCE40-28D0-422B-ABAC-503B9BC2E786}"/>
    <cellStyle name="Comma 8 2" xfId="85" xr:uid="{67546C21-E8AA-4B10-884B-F7EDA7932CF6}"/>
    <cellStyle name="Comma 9" xfId="86" xr:uid="{AD40641D-DA91-40FF-88F8-345C4A59E353}"/>
    <cellStyle name="Comma 9 2" xfId="87" xr:uid="{8B84A66C-5F7D-46BF-B317-C772F1ED2635}"/>
    <cellStyle name="Comma 9 2 2" xfId="88" xr:uid="{93454C50-E231-4563-A7BB-3E331BD26240}"/>
    <cellStyle name="Comma 9 3" xfId="89" xr:uid="{454D6CD8-EFA9-4AC7-8C6D-7E73CDF0EA26}"/>
    <cellStyle name="Comma 9 4" xfId="90" xr:uid="{E724ADCB-702B-4EBD-B371-1C19352E1F01}"/>
    <cellStyle name="Euro" xfId="91" xr:uid="{489423EB-AC8A-4AD3-9511-84B4111538D8}"/>
    <cellStyle name="Milliers_BoQ_EBB_Sogea_Spencon" xfId="92" xr:uid="{5487CAAE-B389-4C37-9037-E8DD30DCAE0F}"/>
    <cellStyle name="Normal" xfId="0" builtinId="0"/>
    <cellStyle name="Normal 10" xfId="93" xr:uid="{D1AEE246-D614-4947-8A49-C9C15A04F2E4}"/>
    <cellStyle name="Normal 10 2" xfId="94" xr:uid="{D29ADA39-8AC8-49B5-94F8-3B63E44ECA65}"/>
    <cellStyle name="Normal 17 2" xfId="95" xr:uid="{1C5CCC34-536A-436A-B1F0-4C6472A07685}"/>
    <cellStyle name="Normal 18" xfId="96" xr:uid="{215F9F81-2F53-41E8-9CF5-10E4A37418C8}"/>
    <cellStyle name="Normal 2" xfId="97" xr:uid="{8FC09176-E4ED-4133-8A44-BD2005EA337E}"/>
    <cellStyle name="Normal 2 2" xfId="98" xr:uid="{665D1822-6B31-439A-924A-B406831422C5}"/>
    <cellStyle name="Normal 2 2 2" xfId="99" xr:uid="{3E562F75-198E-4EA5-B977-B10805953F3C}"/>
    <cellStyle name="Normal 2 23 2" xfId="100" xr:uid="{45169DC4-34A5-44F5-92C5-EA8A6F585BFF}"/>
    <cellStyle name="Normal 2 3" xfId="101" xr:uid="{73420EDA-FCB4-41B9-BA5D-68DAEBBFD0A6}"/>
    <cellStyle name="Normal 2 3 2" xfId="102" xr:uid="{DC29C1DD-629C-4B98-B561-98C05CFFD636}"/>
    <cellStyle name="Normal 2 4" xfId="103" xr:uid="{C3346FCD-7390-494F-ADB0-84284B1B5FD2}"/>
    <cellStyle name="Normal 2 5" xfId="104" xr:uid="{60BB263C-4B39-4518-8A2E-7541259D202C}"/>
    <cellStyle name="Normal 2_Revised Priced BoQs for construction of Isingiro Town Water Supply" xfId="105" xr:uid="{BEE02037-D00D-4830-9F61-FD7F23485E8B}"/>
    <cellStyle name="Normal 3" xfId="106" xr:uid="{5E25AB0C-5ABE-4C00-BE44-1C91CE09E546}"/>
    <cellStyle name="Normal 3 2" xfId="107" xr:uid="{14C341BD-A2BC-49F3-8B0F-4C2A526B4DBB}"/>
    <cellStyle name="Normal 3 2 2" xfId="108" xr:uid="{0B9DF0AB-89B7-4E67-BD27-22A11101E7BE}"/>
    <cellStyle name="Normal 3 3" xfId="109" xr:uid="{7E34D1C2-73BA-46AB-8D8F-672771FE06E1}"/>
    <cellStyle name="Normal 3_Drilling - Engineer's Estimate" xfId="110" xr:uid="{01D2AAEB-E529-4A16-B08F-7582C5F19F51}"/>
    <cellStyle name="Normal 4" xfId="111" xr:uid="{5AE47869-096E-44F1-8097-5F4645C85C5C}"/>
    <cellStyle name="Normal 4 2" xfId="112" xr:uid="{C14495D9-CF39-4872-861F-F9F838D07EB2}"/>
    <cellStyle name="Normal 4 2 2" xfId="113" xr:uid="{8FA1BA44-2C3F-4862-B769-E20479245E95}"/>
    <cellStyle name="Normal 4 3" xfId="114" xr:uid="{72A52819-2A5B-4DE5-8287-B1FE67E54FCC}"/>
    <cellStyle name="Normal 5" xfId="115" xr:uid="{F0334D66-7008-4653-894E-BC7D349B205E}"/>
    <cellStyle name="Normal 6" xfId="116" xr:uid="{8300D06F-4363-4A95-A3F7-383A3E08D719}"/>
    <cellStyle name="Normal 6 2" xfId="117" xr:uid="{FAE2E011-116B-4041-B6E2-B3780E247C18}"/>
    <cellStyle name="Normal 6 3" xfId="118" xr:uid="{8D155616-91D8-4FDC-BF31-99D75DA1076C}"/>
    <cellStyle name="Normal 7" xfId="119" xr:uid="{5823B4DC-3E65-4568-8C65-E485AF13A137}"/>
    <cellStyle name="Normal 7 2" xfId="120" xr:uid="{02AF19AC-5CA6-429B-8B88-708DF2AA56A4}"/>
    <cellStyle name="Normal 7 3" xfId="121" xr:uid="{ECABCAD3-ADB0-42FC-946A-83F805BF1A7C}"/>
    <cellStyle name="Normal 7 3 2" xfId="122" xr:uid="{29F0D336-6768-499D-98D9-3CBCB88B5F50}"/>
    <cellStyle name="Normal 7_Revised Priced BoQs for construction of Isingiro Town Water Supply" xfId="123" xr:uid="{13C584F4-E9F2-46A4-BA96-520C866B0438}"/>
    <cellStyle name="Normal 8" xfId="124" xr:uid="{A1B5A580-9914-4160-8898-B90A5E222C7F}"/>
    <cellStyle name="Normal 9" xfId="125" xr:uid="{6E0D6030-2D1D-4286-A140-772E6108E4B7}"/>
    <cellStyle name="Normal 9 2" xfId="126" xr:uid="{CE5BC318-ADE0-4327-A875-CF3EAD304F9E}"/>
    <cellStyle name="Normal 9 3" xfId="127" xr:uid="{68FCA3F9-4450-4449-BA90-FD264AFB05BD}"/>
    <cellStyle name="Note 2" xfId="128" xr:uid="{D939228C-023A-489E-96C1-7B14D4DCE304}"/>
    <cellStyle name="Percent" xfId="129" builtinId="5"/>
    <cellStyle name="Percent 2" xfId="130" xr:uid="{552644C8-12C4-4938-9B00-1E8C24C8C06D}"/>
    <cellStyle name="Percent 2 2" xfId="131" xr:uid="{0C177FD5-75F3-4B99-801F-578E4F5331A3}"/>
    <cellStyle name="Percent 2 3" xfId="132" xr:uid="{66CCB710-EE77-4896-A0C7-CAEC7E86B43A}"/>
    <cellStyle name="Percent 3" xfId="133" xr:uid="{D270B201-DD6C-47D2-882A-06BF66B38242}"/>
    <cellStyle name="Percent 3 2" xfId="134" xr:uid="{F7648106-AB67-4420-9A70-1B0AD76E71AB}"/>
    <cellStyle name="Percent 4" xfId="135" xr:uid="{05A77341-BF04-44A8-9216-E7B65D49D66C}"/>
    <cellStyle name="Standard_magboq13" xfId="136" xr:uid="{08E3975D-8EDB-4BE2-B370-472A1929A279}"/>
    <cellStyle name="Standard_magboq13 2" xfId="137" xr:uid="{A5732BEC-86CF-4313-9F36-7FC43E0ABF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2305050</xdr:colOff>
      <xdr:row>4</xdr:row>
      <xdr:rowOff>247650</xdr:rowOff>
    </xdr:from>
    <xdr:to>
      <xdr:col>7</xdr:col>
      <xdr:colOff>0</xdr:colOff>
      <xdr:row>5</xdr:row>
      <xdr:rowOff>304800</xdr:rowOff>
    </xdr:to>
    <xdr:pic>
      <xdr:nvPicPr>
        <xdr:cNvPr id="4378" name="Picture 3">
          <a:extLst>
            <a:ext uri="{FF2B5EF4-FFF2-40B4-BE49-F238E27FC236}">
              <a16:creationId xmlns:a16="http://schemas.microsoft.com/office/drawing/2014/main" id="{B8500A85-3858-FCEA-5188-1A0241941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2457450"/>
          <a:ext cx="692467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0AWE\2020\3.%20PROJECTS\11.%20KYAMPANGARA\file:\Server1\e\HSC\DISTRICTS\Sironko\Buluganya%20gfs\BULUGANYA%20BOQ\Priced%20BOqs_for_BULUGANYA%20_GFS%20copy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Summary"/>
      <sheetName val="fitting rates"/>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 val="19-PROVISIONAL SUMS"/>
      <sheetName val="21-EST. DAYWORKS"/>
      <sheetName val="2.civil-RA"/>
      <sheetName val="2_civil_RA"/>
      <sheetName val="PASSIVE"/>
      <sheetName val="Sprinklers"/>
      <sheetName val="Schedules"/>
      <sheetName val="Ragama"/>
      <sheetName val="Summary"/>
      <sheetName val="Bill"/>
      <sheetName val="Sch D"/>
      <sheetName val="Sch B"/>
      <sheetName val="Sch C1"/>
      <sheetName val="Intro"/>
      <sheetName val="fitting_rates2"/>
      <sheetName val="H2O_TREATMENT_PLANT_SITE(4_1)2"/>
      <sheetName val="19-PROVISIONAL_SUMS"/>
      <sheetName val="21-EST__DAYWORKS"/>
      <sheetName val="2_civil-RA"/>
      <sheetName val="Sch_D"/>
      <sheetName val="Sch_B"/>
      <sheetName val="Sch_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H2O TREATMENT PLANT SITE(4.1)"/>
      <sheetName val="H2O_TREATMENT_PLANT_SITE(4_1)"/>
      <sheetName val="H2O_TREATMENT_PLANT_SITE(4_1)1"/>
      <sheetName val="Construction"/>
      <sheetName val="Bill 1-General"/>
      <sheetName val="tpr"/>
      <sheetName val="Summary"/>
      <sheetName val="Bill"/>
      <sheetName val="공사비 내역 (가)"/>
      <sheetName val="Ragama"/>
      <sheetName val="00_Main Prices List"/>
      <sheetName val="GenDataPh4"/>
      <sheetName val="General Items"/>
      <sheetName val="Beauty"/>
      <sheetName val="Core Eqpt"/>
      <sheetName val="Home"/>
      <sheetName val="Kids"/>
      <sheetName val="Lingerie"/>
      <sheetName val="Mens"/>
      <sheetName val="New Home"/>
      <sheetName val="Re-Useable"/>
      <sheetName val="Womens"/>
      <sheetName val="Sheet2"/>
      <sheetName val="VIABILITY"/>
      <sheetName val="cul-invSUBMITTED"/>
      <sheetName val="BOM 1"/>
      <sheetName val="H2O_TREATMENT_PLANT_SITE(4_1)3"/>
      <sheetName val="Bill_1-General1"/>
      <sheetName val="공사비_내역_(가)1"/>
      <sheetName val="00_Main_Prices_List"/>
      <sheetName val="General_Items"/>
      <sheetName val="Core_Eqpt"/>
      <sheetName val="New_Home"/>
      <sheetName val="BOM_1"/>
      <sheetName val="H2O_TREATMENT_PLANT_SITE(4_1)2"/>
      <sheetName val="Bill_1-General"/>
      <sheetName val="공사비_내역_(가)"/>
      <sheetName val="Input"/>
      <sheetName val="ESTIMATE"/>
      <sheetName val="feasibility"/>
      <sheetName val="Überblick"/>
      <sheetName val="NP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TPR"/>
      <sheetName val="DATE"/>
      <sheetName val="estimate"/>
      <sheetName val="Ragama"/>
      <sheetName val="Priced BOqs_for_BULUGANYA _GFS "/>
      <sheetName val="Lookup Table"/>
      <sheetName val="NPV"/>
      <sheetName val="Soft_Ware_Activities__(2)2"/>
      <sheetName val="Grand_Summary2"/>
      <sheetName val="General_Item2"/>
      <sheetName val="General_Item_(2)2"/>
      <sheetName val="Spring_intake2"/>
      <sheetName val="Single_Tap_Stand_IN2"/>
      <sheetName val="RES_40M32"/>
      <sheetName val="BPT_22"/>
      <sheetName val="BPT_32"/>
      <sheetName val="BPT_42"/>
      <sheetName val="PIPELINE_N2"/>
      <sheetName val="Soft_Ware_Activities_2"/>
      <sheetName val="Priced_BOqs_for_BULUGANYA__GFS_"/>
      <sheetName val="Lookup_Table"/>
      <sheetName val="Construction"/>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 val="Grand Summary"/>
      <sheetName val="TPR"/>
      <sheetName val="estimate"/>
      <sheetName val="Construction"/>
      <sheetName val="Reservoir5"/>
      <sheetName val="GenDataPh4"/>
      <sheetName val="General Items"/>
      <sheetName val="Beauty"/>
      <sheetName val="Core Eqpt"/>
      <sheetName val="Home"/>
      <sheetName val="Kids"/>
      <sheetName val="Lingerie"/>
      <sheetName val="Mens"/>
      <sheetName val="New Home"/>
      <sheetName val="Re-Useable"/>
      <sheetName val="Womens"/>
      <sheetName val="Storage Units"/>
      <sheetName val="Data"/>
      <sheetName val="Rate_Analysis"/>
      <sheetName val="EXPENDITURE SUMM"/>
      <sheetName val="fitting_rates2"/>
      <sheetName val="H2O_TREATMENT_PLANT_SITE(4_1)2"/>
      <sheetName val="Grand_Summary"/>
      <sheetName val="General_Items"/>
      <sheetName val="Core_Eqpt"/>
      <sheetName val="New_Home"/>
      <sheetName val="Storage_Units"/>
      <sheetName val="EXPENDITURE_SUMM"/>
      <sheetName val="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 val="Cat A Change Control"/>
      <sheetName val="Schedules"/>
      <sheetName val="mech"/>
      <sheetName val="Cost Index"/>
      <sheetName val="XL4Poppy"/>
      <sheetName val="Mos"/>
      <sheetName val="Bill 1"/>
      <sheetName val="Cost Summary with mhrs"/>
      <sheetName val="Cost Summary"/>
      <sheetName val="Project Status Overview"/>
      <sheetName val="Cost Summary with EBS titles"/>
      <sheetName val="Cost Summary Marine"/>
      <sheetName val="PSI"/>
      <sheetName val="R and O"/>
      <sheetName val="00_Main Prices List"/>
      <sheetName val="Driveway Beams"/>
      <sheetName val="Construction"/>
      <sheetName val="Data Input"/>
      <sheetName val="BUDADIRI ENGINEER'S ESTIMATES"/>
      <sheetName val="GENERAL_ITEMS(1_1)2"/>
      <sheetName val="DAYWORKS(1_2)2"/>
      <sheetName val="M_R_CHARGES(1_3)2"/>
      <sheetName val="INTAKE_SITE(2_1)2"/>
      <sheetName val="INTAKE(2_2)2"/>
      <sheetName val="RAW_H2O_MAIN(3_1)2"/>
      <sheetName val="H2O_TREATMENT_PLANT_SITE(4_1)2"/>
      <sheetName val="H2O_INLET_CHAMBER(4_2)2"/>
      <sheetName val="CLARIFIERS(4_3)2"/>
      <sheetName val="H2O_FLOW_DIVISION_CHAMBER(4_4)2"/>
      <sheetName val="SLOW_SAND_FILTERS(4_5)2"/>
      <sheetName val="H2O_OUTLET_CHAMBER(4_6)2"/>
      <sheetName val="TREATED_H2O_TRANS(5_1)2"/>
      <sheetName val="RESERVOIR&amp;BPTSite(6_1)2"/>
      <sheetName val="RESERVOIRS(6_2)2"/>
      <sheetName val="BPT(6_3)2"/>
      <sheetName val="DISTR(7_1)2"/>
      <sheetName val="DISTR(7_2)2"/>
      <sheetName val="DISTR(7_3)2"/>
      <sheetName val="DISTR(7_4)2"/>
      <sheetName val="DISTR(7_5)2"/>
      <sheetName val="DISTR(7_6)2"/>
      <sheetName val="DISTR(7_7)2"/>
      <sheetName val="DISTR(7_8)2"/>
      <sheetName val="DISTR(7_9)2"/>
      <sheetName val="INTENSIFICATION(7_10)2"/>
      <sheetName val="SERVICE_CONNECTIONS(7_11)2"/>
      <sheetName val="H2O_TREATMENT_PLANT_SITE_4_1_2"/>
      <sheetName val="fitting_rates2"/>
      <sheetName val="Cat_A_Change_Control"/>
      <sheetName val="Cost_Index"/>
      <sheetName val="Bill_1"/>
      <sheetName val="Cost_Summary_with_mhrs"/>
      <sheetName val="Cost_Summary"/>
      <sheetName val="Project_Status_Overview"/>
      <sheetName val="Cost_Summary_with_EBS_titles"/>
      <sheetName val="Cost_Summary_Marine"/>
      <sheetName val="R_and_O"/>
      <sheetName val="00_Main_Prices_List"/>
      <sheetName val="Driveway_Beams"/>
      <sheetName val="Data_Input"/>
      <sheetName val="BUDADIRI_ENGINEER'S_ESTIMATES"/>
      <sheetName val="VIABILITY"/>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8C22-4653-42E3-AE15-E8C1F06D621D}">
  <dimension ref="A4:N13"/>
  <sheetViews>
    <sheetView showGridLines="0" view="pageBreakPreview" zoomScale="25" zoomScaleNormal="58" workbookViewId="0">
      <selection activeCell="Y10" sqref="Y10"/>
    </sheetView>
  </sheetViews>
  <sheetFormatPr defaultColWidth="8.7109375" defaultRowHeight="15"/>
  <cols>
    <col min="1" max="1" width="8.7109375" style="12"/>
    <col min="2" max="2" width="12.5703125" style="13" customWidth="1"/>
    <col min="3" max="3" width="71.7109375" style="12" customWidth="1"/>
    <col min="4" max="4" width="32.28515625" style="454" customWidth="1"/>
    <col min="5" max="5" width="8.7109375" style="12" customWidth="1"/>
    <col min="6" max="6" width="17" style="12" bestFit="1" customWidth="1"/>
    <col min="7" max="16384" width="8.7109375" style="12"/>
  </cols>
  <sheetData>
    <row r="4" spans="1:14" ht="129" customHeight="1">
      <c r="D4" s="502"/>
    </row>
    <row r="5" spans="1:14" ht="129" customHeight="1">
      <c r="D5" s="502"/>
    </row>
    <row r="6" spans="1:14" ht="129" customHeight="1">
      <c r="B6" s="503"/>
      <c r="C6" s="504"/>
      <c r="D6" s="505"/>
    </row>
    <row r="7" spans="1:14" ht="56.25" customHeight="1">
      <c r="B7" s="537" t="s">
        <v>0</v>
      </c>
      <c r="C7" s="537"/>
      <c r="D7" s="537"/>
      <c r="E7" s="537"/>
      <c r="F7" s="537"/>
      <c r="G7" s="537"/>
      <c r="H7" s="537"/>
      <c r="I7" s="537"/>
      <c r="J7" s="537"/>
      <c r="K7" s="537"/>
      <c r="L7" s="537"/>
    </row>
    <row r="8" spans="1:14" ht="54" customHeight="1">
      <c r="A8" s="540" t="s">
        <v>1</v>
      </c>
      <c r="B8" s="540"/>
      <c r="C8" s="540"/>
      <c r="D8" s="540"/>
      <c r="E8" s="540"/>
      <c r="F8" s="540"/>
      <c r="G8" s="540"/>
      <c r="H8" s="540"/>
      <c r="I8" s="540"/>
      <c r="J8" s="540"/>
      <c r="K8" s="540"/>
      <c r="L8" s="540"/>
    </row>
    <row r="9" spans="1:14" ht="167.25" customHeight="1">
      <c r="A9" s="540"/>
      <c r="B9" s="540"/>
      <c r="C9" s="540"/>
      <c r="D9" s="540"/>
      <c r="E9" s="540"/>
      <c r="F9" s="540"/>
      <c r="G9" s="540"/>
      <c r="H9" s="540"/>
      <c r="I9" s="540"/>
      <c r="J9" s="540"/>
      <c r="K9" s="540"/>
      <c r="L9" s="540"/>
    </row>
    <row r="10" spans="1:14" s="13" customFormat="1" ht="204.75" customHeight="1">
      <c r="A10" s="538" t="s">
        <v>2</v>
      </c>
      <c r="B10" s="538"/>
      <c r="C10" s="538"/>
      <c r="D10" s="538"/>
      <c r="E10" s="538"/>
      <c r="F10" s="538"/>
      <c r="G10" s="538"/>
      <c r="H10" s="538"/>
      <c r="I10" s="538"/>
      <c r="J10" s="538"/>
      <c r="K10" s="538"/>
      <c r="L10" s="538"/>
    </row>
    <row r="11" spans="1:14" ht="141.75" customHeight="1">
      <c r="A11" s="539"/>
      <c r="B11" s="539"/>
      <c r="C11" s="539"/>
      <c r="D11" s="539"/>
      <c r="E11" s="539"/>
      <c r="F11" s="539"/>
      <c r="G11" s="539"/>
      <c r="H11" s="539"/>
      <c r="I11" s="539"/>
      <c r="J11" s="539"/>
      <c r="K11" s="539"/>
      <c r="L11" s="539"/>
      <c r="M11" s="508"/>
      <c r="N11" s="508"/>
    </row>
    <row r="12" spans="1:14" ht="123" customHeight="1">
      <c r="B12" s="506"/>
      <c r="C12" s="507"/>
      <c r="D12" s="506"/>
      <c r="E12" s="508"/>
      <c r="F12" s="508"/>
      <c r="G12" s="508"/>
      <c r="H12" s="508"/>
      <c r="I12" s="508"/>
      <c r="J12" s="508"/>
      <c r="K12" s="508"/>
      <c r="L12" s="508"/>
      <c r="M12" s="508"/>
      <c r="N12" s="508"/>
    </row>
    <row r="13" spans="1:14">
      <c r="B13" s="508"/>
      <c r="C13" s="508"/>
      <c r="D13" s="508"/>
      <c r="E13" s="508"/>
      <c r="F13" s="508"/>
      <c r="G13" s="508"/>
      <c r="H13" s="508"/>
      <c r="I13" s="508"/>
      <c r="J13" s="508"/>
      <c r="K13" s="508"/>
      <c r="L13" s="508"/>
      <c r="M13" s="508"/>
      <c r="N13" s="508"/>
    </row>
  </sheetData>
  <mergeCells count="4">
    <mergeCell ref="B7:L7"/>
    <mergeCell ref="A10:L10"/>
    <mergeCell ref="A11:L11"/>
    <mergeCell ref="A8:L9"/>
  </mergeCells>
  <printOptions horizontalCentered="1"/>
  <pageMargins left="0.25" right="0.25" top="0.75" bottom="0.75" header="0.3" footer="0.3"/>
  <pageSetup paperSize="9" scale="46" orientation="portrait" r:id="rId1"/>
  <headerFooter alignWithMargins="0">
    <oddFooter>&amp;CG-Sum-&amp;P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2C92-F3DB-47D7-B4B9-50F80A33A368}">
  <dimension ref="B3:G20"/>
  <sheetViews>
    <sheetView showGridLines="0" view="pageBreakPreview" topLeftCell="A7" zoomScaleNormal="100" workbookViewId="0">
      <selection activeCell="B8" sqref="B8:C8"/>
    </sheetView>
  </sheetViews>
  <sheetFormatPr defaultColWidth="8.7109375" defaultRowHeight="15"/>
  <cols>
    <col min="1" max="1" width="5.7109375" style="12" customWidth="1"/>
    <col min="2" max="2" width="22.5703125" style="13" customWidth="1"/>
    <col min="3" max="3" width="62.28515625" style="12" customWidth="1"/>
    <col min="4" max="4" width="7" style="454" customWidth="1"/>
    <col min="5" max="5" width="30.5703125" style="12" customWidth="1"/>
    <col min="6" max="6" width="17" style="12" bestFit="1" customWidth="1"/>
    <col min="7" max="16384" width="8.7109375" style="12"/>
  </cols>
  <sheetData>
    <row r="3" spans="2:7" ht="19.5" customHeight="1">
      <c r="B3" s="542" t="s">
        <v>0</v>
      </c>
      <c r="C3" s="542"/>
      <c r="D3" s="542"/>
      <c r="E3" s="15"/>
      <c r="F3" s="15"/>
      <c r="G3" s="15"/>
    </row>
    <row r="4" spans="2:7" ht="33.6" customHeight="1">
      <c r="B4" s="543" t="s">
        <v>1</v>
      </c>
      <c r="C4" s="543"/>
      <c r="D4" s="500"/>
      <c r="E4" s="13"/>
      <c r="F4" s="14"/>
      <c r="G4" s="14"/>
    </row>
    <row r="5" spans="2:7" ht="15.75">
      <c r="B5" s="544"/>
      <c r="C5" s="544"/>
      <c r="D5" s="544"/>
      <c r="E5" s="458"/>
      <c r="F5" s="458"/>
    </row>
    <row r="6" spans="2:7" s="13" customFormat="1" ht="19.5" customHeight="1">
      <c r="B6" s="544" t="s">
        <v>3</v>
      </c>
      <c r="C6" s="544"/>
      <c r="D6" s="544"/>
    </row>
    <row r="7" spans="2:7" ht="14.1" customHeight="1">
      <c r="B7" s="545"/>
      <c r="C7" s="545"/>
      <c r="D7" s="545"/>
      <c r="E7" s="13"/>
      <c r="F7" s="13"/>
    </row>
    <row r="8" spans="2:7" ht="198" customHeight="1">
      <c r="B8" s="546" t="s">
        <v>4</v>
      </c>
      <c r="C8" s="546"/>
      <c r="D8" s="500"/>
      <c r="E8" s="13"/>
      <c r="F8" s="13"/>
    </row>
    <row r="9" spans="2:7" s="453" customFormat="1" ht="70.5" customHeight="1">
      <c r="B9" s="541"/>
      <c r="C9" s="541"/>
      <c r="D9" s="501"/>
      <c r="E9" s="459"/>
      <c r="F9" s="459"/>
    </row>
    <row r="10" spans="2:7" ht="12.75" customHeight="1">
      <c r="C10" s="497"/>
      <c r="D10" s="498"/>
    </row>
    <row r="11" spans="2:7" ht="10.9" customHeight="1">
      <c r="C11" s="497"/>
      <c r="D11" s="498"/>
    </row>
    <row r="12" spans="2:7">
      <c r="C12" s="375"/>
      <c r="D12" s="499"/>
    </row>
    <row r="13" spans="2:7">
      <c r="C13" s="375"/>
      <c r="D13" s="499"/>
    </row>
    <row r="14" spans="2:7">
      <c r="C14" s="375"/>
      <c r="D14" s="499"/>
    </row>
    <row r="15" spans="2:7">
      <c r="C15" s="375"/>
      <c r="D15" s="499"/>
    </row>
    <row r="16" spans="2:7">
      <c r="C16" s="375"/>
      <c r="D16" s="499"/>
    </row>
    <row r="17" spans="3:4">
      <c r="C17" s="375"/>
      <c r="D17" s="499"/>
    </row>
    <row r="18" spans="3:4">
      <c r="C18" s="375"/>
      <c r="D18" s="499"/>
    </row>
    <row r="19" spans="3:4">
      <c r="C19" s="375"/>
      <c r="D19" s="499"/>
    </row>
    <row r="20" spans="3:4">
      <c r="C20" s="375"/>
      <c r="D20" s="499"/>
    </row>
  </sheetData>
  <mergeCells count="7">
    <mergeCell ref="B9:C9"/>
    <mergeCell ref="B3:D3"/>
    <mergeCell ref="B4:C4"/>
    <mergeCell ref="B5:D5"/>
    <mergeCell ref="B6:D6"/>
    <mergeCell ref="B7:D7"/>
    <mergeCell ref="B8:C8"/>
  </mergeCells>
  <printOptions horizontalCentered="1"/>
  <pageMargins left="0.74803149606299213" right="0.51181102362204722" top="0.98425196850393715" bottom="0.9842519685039371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B30C-A488-4653-850F-B8F65B6E5DDF}">
  <dimension ref="B1:F47"/>
  <sheetViews>
    <sheetView showGridLines="0" view="pageBreakPreview" zoomScale="44" zoomScaleNormal="100" workbookViewId="0">
      <selection activeCell="C40" sqref="C40"/>
    </sheetView>
  </sheetViews>
  <sheetFormatPr defaultColWidth="8.7109375" defaultRowHeight="15"/>
  <cols>
    <col min="1" max="1" width="16.42578125" style="12" customWidth="1"/>
    <col min="2" max="2" width="18.28515625" style="453" customWidth="1"/>
    <col min="3" max="3" width="119.28515625" style="12" customWidth="1"/>
    <col min="4" max="4" width="40.7109375" style="454" customWidth="1"/>
    <col min="5" max="5" width="17" style="12" bestFit="1" customWidth="1"/>
    <col min="6" max="6" width="18.28515625" style="12" hidden="1" customWidth="1"/>
    <col min="7" max="16384" width="8.7109375" style="12"/>
  </cols>
  <sheetData>
    <row r="1" spans="2:6" ht="18">
      <c r="B1" s="455"/>
      <c r="C1" s="456"/>
      <c r="D1" s="457"/>
    </row>
    <row r="2" spans="2:6" ht="19.5" customHeight="1">
      <c r="B2" s="542" t="s">
        <v>0</v>
      </c>
      <c r="C2" s="542"/>
      <c r="D2" s="542"/>
      <c r="E2" s="15"/>
      <c r="F2" s="15"/>
    </row>
    <row r="3" spans="2:6" ht="33.6" customHeight="1">
      <c r="B3" s="550" t="s">
        <v>1</v>
      </c>
      <c r="C3" s="550"/>
      <c r="D3" s="550"/>
      <c r="E3" s="14"/>
      <c r="F3" s="14"/>
    </row>
    <row r="4" spans="2:6" ht="18">
      <c r="B4" s="551"/>
      <c r="C4" s="551"/>
      <c r="D4" s="551"/>
      <c r="E4" s="458"/>
    </row>
    <row r="5" spans="2:6" s="13" customFormat="1" ht="19.5" customHeight="1">
      <c r="B5" s="551" t="str">
        <f>Preamble!B6</f>
        <v>BILLS OF QUANTITIES: Supply and installation of the reservoir and tower</v>
      </c>
      <c r="C5" s="551"/>
      <c r="D5" s="551"/>
    </row>
    <row r="6" spans="2:6" ht="14.1" customHeight="1">
      <c r="B6" s="552"/>
      <c r="C6" s="552"/>
      <c r="D6" s="552"/>
      <c r="E6" s="13"/>
    </row>
    <row r="7" spans="2:6" ht="18.600000000000001" customHeight="1">
      <c r="B7" s="551" t="s">
        <v>5</v>
      </c>
      <c r="C7" s="551"/>
      <c r="D7" s="551"/>
      <c r="E7" s="13"/>
    </row>
    <row r="8" spans="2:6" ht="18">
      <c r="B8" s="547"/>
      <c r="C8" s="547"/>
      <c r="D8" s="547"/>
      <c r="E8" s="459"/>
    </row>
    <row r="9" spans="2:6" s="450" customFormat="1" ht="15" customHeight="1">
      <c r="B9" s="460" t="s">
        <v>6</v>
      </c>
      <c r="C9" s="461" t="s">
        <v>7</v>
      </c>
      <c r="D9" s="548" t="s">
        <v>8</v>
      </c>
      <c r="E9" s="463"/>
    </row>
    <row r="10" spans="2:6" s="450" customFormat="1" ht="15.75">
      <c r="B10" s="464"/>
      <c r="C10" s="465"/>
      <c r="D10" s="549"/>
    </row>
    <row r="11" spans="2:6" s="450" customFormat="1" ht="16.5" customHeight="1">
      <c r="B11" s="460"/>
      <c r="C11" s="466"/>
      <c r="D11" s="462"/>
    </row>
    <row r="12" spans="2:6" s="450" customFormat="1" ht="15.75">
      <c r="B12" s="467"/>
      <c r="C12" s="509" t="s">
        <v>9</v>
      </c>
      <c r="D12" s="469"/>
    </row>
    <row r="13" spans="2:6" s="450" customFormat="1" ht="11.1" customHeight="1">
      <c r="B13" s="467"/>
      <c r="C13" s="468"/>
      <c r="D13" s="469"/>
    </row>
    <row r="14" spans="2:6" s="450" customFormat="1" ht="12.75" customHeight="1">
      <c r="B14" s="470" t="str">
        <f>'H-G-1'!C3</f>
        <v>H-G-1</v>
      </c>
      <c r="C14" s="510" t="s">
        <v>10</v>
      </c>
      <c r="D14" s="472">
        <f>'H-G-1'!G169</f>
        <v>0</v>
      </c>
    </row>
    <row r="15" spans="2:6" s="451" customFormat="1" ht="15.75">
      <c r="B15" s="470" t="str">
        <f>'H- G-2'!C3</f>
        <v>H-G-2</v>
      </c>
      <c r="C15" s="471" t="str">
        <f>'H- G-2'!C4</f>
        <v>METHOD RELATED CHARGES</v>
      </c>
      <c r="D15" s="472">
        <f>'H- G-2'!G32</f>
        <v>0</v>
      </c>
      <c r="E15" s="450"/>
    </row>
    <row r="16" spans="2:6" s="451" customFormat="1" ht="15.75">
      <c r="B16" s="470" t="str">
        <f>'H-G-3'!C3</f>
        <v>H-G-3</v>
      </c>
      <c r="C16" s="471" t="str">
        <f>'H-G-3'!C4</f>
        <v>DAYWORKS</v>
      </c>
      <c r="D16" s="473"/>
      <c r="E16" s="450"/>
    </row>
    <row r="17" spans="2:5" s="451" customFormat="1" ht="13.15" customHeight="1">
      <c r="B17" s="470"/>
      <c r="C17" s="471"/>
      <c r="D17" s="473"/>
      <c r="E17" s="450"/>
    </row>
    <row r="18" spans="2:5" s="452" customFormat="1" ht="13.15" customHeight="1">
      <c r="B18" s="474"/>
      <c r="C18" s="511" t="s">
        <v>11</v>
      </c>
      <c r="D18" s="475">
        <f>SUM(D14:D17)</f>
        <v>0</v>
      </c>
      <c r="E18" s="476"/>
    </row>
    <row r="19" spans="2:5" s="451" customFormat="1" ht="13.15" customHeight="1">
      <c r="B19" s="470"/>
      <c r="C19" s="471"/>
      <c r="D19" s="473"/>
      <c r="E19" s="450"/>
    </row>
    <row r="20" spans="2:5" s="451" customFormat="1" ht="15.75">
      <c r="B20" s="470"/>
      <c r="C20" s="477" t="s">
        <v>12</v>
      </c>
      <c r="D20" s="469"/>
      <c r="E20" s="450"/>
    </row>
    <row r="21" spans="2:5" s="451" customFormat="1" ht="12.6" customHeight="1">
      <c r="B21" s="478"/>
      <c r="C21" s="479"/>
      <c r="D21" s="473"/>
    </row>
    <row r="22" spans="2:5" s="451" customFormat="1" ht="15.75">
      <c r="B22" s="478"/>
      <c r="C22" s="477" t="s">
        <v>13</v>
      </c>
      <c r="D22" s="473"/>
    </row>
    <row r="23" spans="2:5" s="451" customFormat="1" ht="15.75">
      <c r="B23" s="478"/>
      <c r="C23" s="477"/>
      <c r="D23" s="473"/>
    </row>
    <row r="24" spans="2:5" s="451" customFormat="1" ht="12.75" customHeight="1">
      <c r="B24" s="478" t="str">
        <f>'H-W-4-RT-1'!C3</f>
        <v>H- W-4-RT-I</v>
      </c>
      <c r="C24" s="479" t="str">
        <f>'H-W-4-RT-1'!C4</f>
        <v>STORAGE RESERVOIR TANK</v>
      </c>
      <c r="D24" s="473">
        <f>'H-W-4-RT-1'!G326</f>
        <v>0</v>
      </c>
    </row>
    <row r="25" spans="2:5" s="451" customFormat="1" ht="12.75" customHeight="1">
      <c r="B25" s="478" t="str">
        <f>'H-W-5-RTW-1  '!C3</f>
        <v>H-W-5-RTW-1</v>
      </c>
      <c r="C25" s="479" t="str">
        <f>'H-W-5-RTW-1  '!C4</f>
        <v>STORAGE RESERVOIR SITE WORKS</v>
      </c>
      <c r="D25" s="473">
        <f>'H-W-5-RTW-1  '!G118</f>
        <v>0</v>
      </c>
    </row>
    <row r="26" spans="2:5" s="450" customFormat="1" ht="23.65" customHeight="1">
      <c r="B26" s="480"/>
      <c r="C26" s="481"/>
      <c r="D26" s="482"/>
    </row>
    <row r="27" spans="2:5" s="450" customFormat="1" ht="13.15" customHeight="1">
      <c r="B27" s="480"/>
      <c r="C27" s="481"/>
      <c r="D27" s="482"/>
    </row>
    <row r="28" spans="2:5" s="450" customFormat="1" ht="12.6" customHeight="1">
      <c r="B28" s="483"/>
      <c r="C28" s="484" t="s">
        <v>14</v>
      </c>
      <c r="D28" s="485">
        <f>SUM(D15:D27)</f>
        <v>0</v>
      </c>
    </row>
    <row r="29" spans="2:5" s="450" customFormat="1" ht="16.5" customHeight="1">
      <c r="B29" s="480"/>
      <c r="C29" s="481"/>
      <c r="D29" s="486"/>
    </row>
    <row r="30" spans="2:5" s="450" customFormat="1" ht="12.75" customHeight="1">
      <c r="B30" s="480"/>
      <c r="C30" s="481"/>
      <c r="D30" s="486"/>
    </row>
    <row r="31" spans="2:5" s="450" customFormat="1" ht="12.75" customHeight="1">
      <c r="B31" s="483"/>
      <c r="C31" s="487" t="s">
        <v>15</v>
      </c>
      <c r="D31" s="488">
        <f>SUM(D28:D29)</f>
        <v>0</v>
      </c>
    </row>
    <row r="32" spans="2:5" s="450" customFormat="1" ht="12.75" customHeight="1">
      <c r="B32" s="480"/>
      <c r="C32" s="481"/>
      <c r="D32" s="486"/>
    </row>
    <row r="33" spans="2:5" s="450" customFormat="1" ht="12.75" customHeight="1">
      <c r="B33" s="480"/>
      <c r="C33" s="481" t="s">
        <v>16</v>
      </c>
      <c r="D33" s="486">
        <f>18%*D31</f>
        <v>0</v>
      </c>
    </row>
    <row r="34" spans="2:5" s="450" customFormat="1" ht="15" customHeight="1">
      <c r="B34" s="480"/>
      <c r="C34" s="489"/>
      <c r="D34" s="490"/>
    </row>
    <row r="35" spans="2:5" s="450" customFormat="1" ht="20.65" customHeight="1">
      <c r="B35" s="480"/>
      <c r="C35" s="491"/>
      <c r="D35" s="492"/>
    </row>
    <row r="36" spans="2:5" s="450" customFormat="1" ht="12.75" customHeight="1">
      <c r="B36" s="493"/>
      <c r="C36" s="494" t="s">
        <v>17</v>
      </c>
      <c r="D36" s="495">
        <f>SUM(D31:D35)</f>
        <v>0</v>
      </c>
      <c r="E36" s="496"/>
    </row>
    <row r="37" spans="2:5" ht="12.75" customHeight="1">
      <c r="C37" s="497"/>
      <c r="D37" s="498"/>
    </row>
    <row r="38" spans="2:5" ht="10.9" customHeight="1">
      <c r="C38" s="497"/>
      <c r="D38" s="498"/>
    </row>
    <row r="39" spans="2:5">
      <c r="C39" s="375"/>
      <c r="D39" s="499"/>
    </row>
    <row r="40" spans="2:5">
      <c r="C40" s="375"/>
      <c r="D40" s="499"/>
    </row>
    <row r="41" spans="2:5">
      <c r="C41" s="375"/>
      <c r="D41" s="499"/>
    </row>
    <row r="42" spans="2:5">
      <c r="C42" s="375"/>
      <c r="D42" s="499"/>
    </row>
    <row r="43" spans="2:5">
      <c r="C43" s="375"/>
      <c r="D43" s="499"/>
    </row>
    <row r="44" spans="2:5">
      <c r="C44" s="375"/>
      <c r="D44" s="499"/>
    </row>
    <row r="45" spans="2:5">
      <c r="C45" s="375"/>
      <c r="D45" s="499"/>
    </row>
    <row r="46" spans="2:5">
      <c r="C46" s="375"/>
      <c r="D46" s="499"/>
    </row>
    <row r="47" spans="2:5">
      <c r="C47" s="375"/>
      <c r="D47" s="499"/>
    </row>
  </sheetData>
  <mergeCells count="8">
    <mergeCell ref="B8:D8"/>
    <mergeCell ref="D9:D10"/>
    <mergeCell ref="B2:D2"/>
    <mergeCell ref="B3:D3"/>
    <mergeCell ref="B4:D4"/>
    <mergeCell ref="B5:D5"/>
    <mergeCell ref="B6:D6"/>
    <mergeCell ref="B7:D7"/>
  </mergeCells>
  <printOptions horizontalCentered="1"/>
  <pageMargins left="0.25" right="0.25" top="0.75" bottom="0.75" header="0.3" footer="0.3"/>
  <pageSetup paperSize="9" scale="49" orientation="portrait" r:id="rId1"/>
  <headerFooter alignWithMargins="0">
    <oddFooter>&amp;CG-Sum-&amp;P</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FC53-A808-4B3C-8119-928C6A8E57E7}">
  <sheetPr>
    <tabColor theme="3"/>
  </sheetPr>
  <dimension ref="B1:H223"/>
  <sheetViews>
    <sheetView showGridLines="0" view="pageBreakPreview" topLeftCell="A24" zoomScaleNormal="100" zoomScalePageLayoutView="112" workbookViewId="0">
      <selection activeCell="G124" sqref="G124"/>
    </sheetView>
  </sheetViews>
  <sheetFormatPr defaultColWidth="9.5703125" defaultRowHeight="15"/>
  <cols>
    <col min="1" max="1" width="5" style="251" customWidth="1"/>
    <col min="2" max="2" width="17.5703125" style="376" customWidth="1"/>
    <col min="3" max="3" width="51.42578125" style="251" customWidth="1"/>
    <col min="4" max="4" width="9.7109375" style="376" customWidth="1"/>
    <col min="5" max="5" width="13.5703125" style="376" customWidth="1"/>
    <col min="6" max="6" width="24.28515625" style="377" bestFit="1" customWidth="1"/>
    <col min="7" max="7" width="18.42578125" style="377" customWidth="1"/>
    <col min="8" max="8" width="13" style="257" customWidth="1"/>
    <col min="9" max="16384" width="9.5703125" style="251"/>
  </cols>
  <sheetData>
    <row r="1" spans="2:8" s="254" customFormat="1" ht="20.100000000000001" customHeight="1">
      <c r="B1" s="553" t="s">
        <v>0</v>
      </c>
      <c r="C1" s="553"/>
      <c r="D1" s="553"/>
      <c r="E1" s="553"/>
      <c r="F1" s="553"/>
      <c r="G1" s="553"/>
      <c r="H1" s="253"/>
    </row>
    <row r="2" spans="2:8" ht="20.100000000000001" customHeight="1">
      <c r="B2" s="378" t="s">
        <v>1</v>
      </c>
      <c r="F2" s="379"/>
      <c r="G2" s="379"/>
    </row>
    <row r="3" spans="2:8" ht="20.100000000000001" customHeight="1">
      <c r="B3" s="512" t="s">
        <v>18</v>
      </c>
      <c r="C3" s="320" t="s">
        <v>19</v>
      </c>
      <c r="F3" s="379"/>
      <c r="G3" s="379"/>
    </row>
    <row r="4" spans="2:8" ht="20.100000000000001" customHeight="1">
      <c r="B4" s="378" t="s">
        <v>20</v>
      </c>
      <c r="C4" s="320" t="s">
        <v>10</v>
      </c>
      <c r="F4" s="379"/>
      <c r="G4" s="379"/>
    </row>
    <row r="5" spans="2:8" ht="13.35" customHeight="1">
      <c r="B5" s="380"/>
      <c r="C5" s="381"/>
      <c r="D5" s="380"/>
      <c r="E5" s="380"/>
      <c r="F5" s="382"/>
      <c r="G5" s="382"/>
      <c r="H5" s="383"/>
    </row>
    <row r="6" spans="2:8">
      <c r="B6" s="384" t="s">
        <v>21</v>
      </c>
      <c r="C6" s="385" t="s">
        <v>22</v>
      </c>
      <c r="D6" s="385" t="s">
        <v>23</v>
      </c>
      <c r="E6" s="386" t="s">
        <v>24</v>
      </c>
      <c r="F6" s="387" t="s">
        <v>25</v>
      </c>
      <c r="G6" s="388" t="s">
        <v>26</v>
      </c>
      <c r="H6" s="389"/>
    </row>
    <row r="7" spans="2:8">
      <c r="B7" s="390"/>
      <c r="C7" s="391"/>
      <c r="D7" s="392"/>
      <c r="E7" s="393"/>
      <c r="F7" s="394" t="s">
        <v>27</v>
      </c>
      <c r="G7" s="395" t="s">
        <v>27</v>
      </c>
      <c r="H7" s="389"/>
    </row>
    <row r="8" spans="2:8">
      <c r="B8" s="361"/>
      <c r="C8" s="396"/>
      <c r="D8" s="361"/>
      <c r="E8" s="361"/>
      <c r="F8" s="397"/>
      <c r="G8" s="397"/>
      <c r="H8" s="398"/>
    </row>
    <row r="9" spans="2:8">
      <c r="B9" s="399"/>
      <c r="C9" s="400" t="s">
        <v>28</v>
      </c>
      <c r="D9" s="401"/>
      <c r="E9" s="401"/>
      <c r="F9" s="402"/>
      <c r="G9" s="402"/>
      <c r="H9" s="398"/>
    </row>
    <row r="10" spans="2:8">
      <c r="B10" s="399"/>
      <c r="C10" s="403"/>
      <c r="D10" s="401"/>
      <c r="E10" s="401"/>
      <c r="F10" s="402"/>
      <c r="G10" s="402"/>
      <c r="H10" s="404"/>
    </row>
    <row r="11" spans="2:8" s="254" customFormat="1">
      <c r="B11" s="361" t="s">
        <v>29</v>
      </c>
      <c r="C11" s="405" t="s">
        <v>30</v>
      </c>
      <c r="D11" s="401" t="s">
        <v>31</v>
      </c>
      <c r="E11" s="406">
        <v>1</v>
      </c>
      <c r="F11" s="407">
        <f>0.5%*H11*4</f>
        <v>0</v>
      </c>
      <c r="G11" s="407">
        <f>E11*F11</f>
        <v>0</v>
      </c>
      <c r="H11" s="408"/>
    </row>
    <row r="12" spans="2:8" s="254" customFormat="1">
      <c r="B12" s="361"/>
      <c r="C12" s="405"/>
      <c r="D12" s="401"/>
      <c r="E12" s="406"/>
      <c r="F12" s="407"/>
      <c r="G12" s="407"/>
      <c r="H12" s="409"/>
    </row>
    <row r="13" spans="2:8" s="254" customFormat="1">
      <c r="B13" s="361" t="s">
        <v>32</v>
      </c>
      <c r="C13" s="405" t="s">
        <v>33</v>
      </c>
      <c r="D13" s="401" t="s">
        <v>31</v>
      </c>
      <c r="E13" s="406">
        <v>0</v>
      </c>
      <c r="F13" s="407"/>
      <c r="G13" s="407" t="s">
        <v>34</v>
      </c>
      <c r="H13" s="409"/>
    </row>
    <row r="14" spans="2:8" s="254" customFormat="1">
      <c r="B14" s="134"/>
      <c r="C14" s="353"/>
      <c r="D14" s="354"/>
      <c r="E14" s="355"/>
      <c r="F14" s="407"/>
      <c r="G14" s="407"/>
      <c r="H14" s="409"/>
    </row>
    <row r="15" spans="2:8" s="254" customFormat="1" ht="45">
      <c r="B15" s="134" t="s">
        <v>35</v>
      </c>
      <c r="C15" s="353" t="s">
        <v>36</v>
      </c>
      <c r="D15" s="354" t="s">
        <v>31</v>
      </c>
      <c r="E15" s="355">
        <v>1</v>
      </c>
      <c r="F15" s="407">
        <f t="array" ref="F15:F16">F11:F12</f>
        <v>0</v>
      </c>
      <c r="G15" s="407">
        <f>E15*F15</f>
        <v>0</v>
      </c>
      <c r="H15" s="409"/>
    </row>
    <row r="16" spans="2:8" s="254" customFormat="1">
      <c r="B16" s="134"/>
      <c r="C16" s="353"/>
      <c r="D16" s="354"/>
      <c r="E16" s="355"/>
      <c r="F16" s="407">
        <v>0</v>
      </c>
      <c r="G16" s="407"/>
      <c r="H16" s="253"/>
    </row>
    <row r="17" spans="2:8" s="254" customFormat="1">
      <c r="B17" s="134" t="s">
        <v>37</v>
      </c>
      <c r="C17" s="353" t="s">
        <v>38</v>
      </c>
      <c r="D17" s="354" t="s">
        <v>31</v>
      </c>
      <c r="E17" s="355">
        <v>1</v>
      </c>
      <c r="F17" s="407">
        <f>0.3*F15</f>
        <v>0</v>
      </c>
      <c r="G17" s="407">
        <f>E17*F17</f>
        <v>0</v>
      </c>
      <c r="H17" s="253"/>
    </row>
    <row r="18" spans="2:8" s="254" customFormat="1">
      <c r="B18" s="134"/>
      <c r="C18" s="353"/>
      <c r="D18" s="354"/>
      <c r="E18" s="355"/>
      <c r="F18" s="407"/>
      <c r="G18" s="407"/>
      <c r="H18" s="253"/>
    </row>
    <row r="19" spans="2:8">
      <c r="B19" s="134" t="s">
        <v>39</v>
      </c>
      <c r="C19" s="353" t="s">
        <v>40</v>
      </c>
      <c r="D19" s="354" t="s">
        <v>31</v>
      </c>
      <c r="E19" s="355">
        <v>1</v>
      </c>
      <c r="F19" s="407">
        <f>F15</f>
        <v>0</v>
      </c>
      <c r="G19" s="407">
        <f>E19*F19</f>
        <v>0</v>
      </c>
    </row>
    <row r="20" spans="2:8">
      <c r="B20" s="361"/>
      <c r="C20" s="403"/>
      <c r="D20" s="401"/>
      <c r="E20" s="406"/>
      <c r="F20" s="407"/>
      <c r="G20" s="407"/>
    </row>
    <row r="21" spans="2:8">
      <c r="B21" s="361"/>
      <c r="C21" s="400" t="s">
        <v>41</v>
      </c>
      <c r="D21" s="401"/>
      <c r="E21" s="406"/>
      <c r="F21" s="407"/>
      <c r="G21" s="407"/>
    </row>
    <row r="22" spans="2:8">
      <c r="B22" s="361"/>
      <c r="C22" s="400"/>
      <c r="D22" s="401"/>
      <c r="E22" s="406"/>
      <c r="F22" s="407"/>
      <c r="G22" s="407"/>
    </row>
    <row r="23" spans="2:8">
      <c r="B23" s="361"/>
      <c r="C23" s="410" t="s">
        <v>42</v>
      </c>
      <c r="D23" s="401"/>
      <c r="E23" s="406"/>
      <c r="F23" s="407"/>
      <c r="G23" s="407"/>
    </row>
    <row r="24" spans="2:8">
      <c r="B24" s="361"/>
      <c r="C24" s="411"/>
      <c r="D24" s="401"/>
      <c r="E24" s="406"/>
      <c r="F24" s="407"/>
      <c r="G24" s="407"/>
    </row>
    <row r="25" spans="2:8" ht="30">
      <c r="B25" s="361" t="s">
        <v>43</v>
      </c>
      <c r="C25" s="403" t="s">
        <v>44</v>
      </c>
      <c r="D25" s="401" t="s">
        <v>31</v>
      </c>
      <c r="E25" s="406">
        <v>0</v>
      </c>
      <c r="F25" s="407"/>
      <c r="G25" s="407" t="s">
        <v>45</v>
      </c>
    </row>
    <row r="26" spans="2:8">
      <c r="B26" s="361"/>
      <c r="C26" s="403"/>
      <c r="D26" s="401"/>
      <c r="E26" s="406"/>
      <c r="F26" s="407"/>
      <c r="G26" s="407"/>
    </row>
    <row r="27" spans="2:8" ht="45">
      <c r="B27" s="361" t="s">
        <v>46</v>
      </c>
      <c r="C27" s="403" t="s">
        <v>47</v>
      </c>
      <c r="D27" s="401" t="s">
        <v>48</v>
      </c>
      <c r="E27" s="406">
        <v>0</v>
      </c>
      <c r="F27" s="407"/>
      <c r="G27" s="407" t="s">
        <v>45</v>
      </c>
    </row>
    <row r="28" spans="2:8">
      <c r="B28" s="361"/>
      <c r="C28" s="403"/>
      <c r="D28" s="401"/>
      <c r="E28" s="406"/>
      <c r="F28" s="407"/>
      <c r="G28" s="407"/>
    </row>
    <row r="29" spans="2:8" ht="30">
      <c r="B29" s="361" t="s">
        <v>49</v>
      </c>
      <c r="C29" s="403" t="s">
        <v>50</v>
      </c>
      <c r="D29" s="401" t="s">
        <v>48</v>
      </c>
      <c r="E29" s="406">
        <v>0</v>
      </c>
      <c r="F29" s="407"/>
      <c r="G29" s="407" t="s">
        <v>45</v>
      </c>
    </row>
    <row r="30" spans="2:8">
      <c r="B30" s="361"/>
      <c r="C30" s="403"/>
      <c r="D30" s="401"/>
      <c r="E30" s="406"/>
      <c r="F30" s="407"/>
      <c r="G30" s="407"/>
    </row>
    <row r="31" spans="2:8" ht="45">
      <c r="B31" s="361" t="s">
        <v>51</v>
      </c>
      <c r="C31" s="403" t="s">
        <v>52</v>
      </c>
      <c r="D31" s="401" t="s">
        <v>48</v>
      </c>
      <c r="E31" s="406">
        <v>0</v>
      </c>
      <c r="F31" s="407"/>
      <c r="G31" s="407" t="s">
        <v>34</v>
      </c>
      <c r="H31" s="398"/>
    </row>
    <row r="32" spans="2:8">
      <c r="B32" s="361"/>
      <c r="C32" s="403"/>
      <c r="D32" s="401"/>
      <c r="E32" s="406"/>
      <c r="F32" s="407"/>
      <c r="G32" s="407"/>
      <c r="H32" s="398"/>
    </row>
    <row r="33" spans="2:8" ht="45">
      <c r="B33" s="513" t="s">
        <v>53</v>
      </c>
      <c r="C33" s="403" t="s">
        <v>54</v>
      </c>
      <c r="D33" s="401" t="s">
        <v>55</v>
      </c>
      <c r="E33" s="406">
        <v>0</v>
      </c>
      <c r="F33" s="412"/>
      <c r="G33" s="407" t="s">
        <v>45</v>
      </c>
    </row>
    <row r="34" spans="2:8">
      <c r="B34" s="361"/>
      <c r="C34" s="403"/>
      <c r="D34" s="401"/>
      <c r="E34" s="406"/>
      <c r="F34" s="412"/>
      <c r="G34" s="412"/>
    </row>
    <row r="35" spans="2:8">
      <c r="B35" s="361"/>
      <c r="C35" s="400" t="s">
        <v>56</v>
      </c>
      <c r="D35" s="401"/>
      <c r="E35" s="406"/>
      <c r="F35" s="402"/>
      <c r="G35" s="407"/>
    </row>
    <row r="36" spans="2:8" s="254" customFormat="1">
      <c r="B36" s="361"/>
      <c r="C36" s="411"/>
      <c r="D36" s="401"/>
      <c r="E36" s="406"/>
      <c r="F36" s="402"/>
      <c r="G36" s="407"/>
      <c r="H36" s="253"/>
    </row>
    <row r="37" spans="2:8" s="254" customFormat="1">
      <c r="B37" s="361"/>
      <c r="C37" s="410" t="s">
        <v>57</v>
      </c>
      <c r="D37" s="401"/>
      <c r="E37" s="406"/>
      <c r="F37" s="402"/>
      <c r="G37" s="407"/>
      <c r="H37" s="253"/>
    </row>
    <row r="38" spans="2:8" s="254" customFormat="1">
      <c r="B38" s="361"/>
      <c r="C38" s="411"/>
      <c r="D38" s="401"/>
      <c r="E38" s="406"/>
      <c r="F38" s="402"/>
      <c r="G38" s="407"/>
      <c r="H38" s="253"/>
    </row>
    <row r="39" spans="2:8" s="254" customFormat="1">
      <c r="B39" s="134"/>
      <c r="C39" s="353"/>
      <c r="D39" s="354"/>
      <c r="E39" s="355"/>
      <c r="F39" s="413"/>
      <c r="G39" s="413"/>
      <c r="H39" s="253"/>
    </row>
    <row r="40" spans="2:8" s="254" customFormat="1" ht="60" customHeight="1">
      <c r="B40" s="134" t="s">
        <v>58</v>
      </c>
      <c r="C40" s="353" t="s">
        <v>59</v>
      </c>
      <c r="D40" s="354" t="s">
        <v>60</v>
      </c>
      <c r="E40" s="355">
        <v>1</v>
      </c>
      <c r="F40" s="413"/>
      <c r="G40" s="407"/>
      <c r="H40" s="253"/>
    </row>
    <row r="41" spans="2:8" s="254" customFormat="1">
      <c r="B41" s="134"/>
      <c r="C41" s="353"/>
      <c r="D41" s="354"/>
      <c r="E41" s="355"/>
      <c r="F41" s="413"/>
      <c r="G41" s="413"/>
      <c r="H41" s="253"/>
    </row>
    <row r="42" spans="2:8" ht="13.35" customHeight="1">
      <c r="B42" s="414"/>
      <c r="C42" s="415"/>
      <c r="D42" s="416"/>
      <c r="E42" s="417"/>
      <c r="F42" s="418"/>
      <c r="G42" s="419">
        <f>SUM(G10:G41)</f>
        <v>0</v>
      </c>
      <c r="H42" s="251"/>
    </row>
    <row r="43" spans="2:8">
      <c r="B43" s="361"/>
      <c r="C43" s="411"/>
      <c r="D43" s="401"/>
      <c r="E43" s="406"/>
      <c r="F43" s="402"/>
      <c r="G43" s="407"/>
    </row>
    <row r="44" spans="2:8">
      <c r="B44" s="361"/>
      <c r="C44" s="410" t="s">
        <v>61</v>
      </c>
      <c r="D44" s="401"/>
      <c r="E44" s="406"/>
      <c r="F44" s="407"/>
      <c r="G44" s="407"/>
    </row>
    <row r="45" spans="2:8">
      <c r="B45" s="361"/>
      <c r="C45" s="411"/>
      <c r="D45" s="401"/>
      <c r="E45" s="406"/>
      <c r="F45" s="407"/>
      <c r="G45" s="407"/>
    </row>
    <row r="46" spans="2:8" ht="45">
      <c r="B46" s="361" t="s">
        <v>62</v>
      </c>
      <c r="C46" s="403" t="s">
        <v>63</v>
      </c>
      <c r="D46" s="401" t="s">
        <v>31</v>
      </c>
      <c r="E46" s="406">
        <v>0</v>
      </c>
      <c r="F46" s="420"/>
      <c r="G46" s="407" t="s">
        <v>45</v>
      </c>
    </row>
    <row r="47" spans="2:8">
      <c r="B47" s="361"/>
      <c r="C47" s="403"/>
      <c r="D47" s="401"/>
      <c r="E47" s="406"/>
      <c r="F47" s="407"/>
      <c r="G47" s="407"/>
    </row>
    <row r="48" spans="2:8" ht="45">
      <c r="B48" s="361" t="s">
        <v>64</v>
      </c>
      <c r="C48" s="353" t="s">
        <v>65</v>
      </c>
      <c r="D48" s="401" t="s">
        <v>48</v>
      </c>
      <c r="E48" s="406">
        <v>0</v>
      </c>
      <c r="F48" s="407"/>
      <c r="G48" s="407" t="s">
        <v>45</v>
      </c>
    </row>
    <row r="49" spans="2:8" s="254" customFormat="1">
      <c r="B49" s="361"/>
      <c r="C49" s="353"/>
      <c r="D49" s="401"/>
      <c r="E49" s="406"/>
      <c r="F49" s="407"/>
      <c r="G49" s="407"/>
      <c r="H49" s="253"/>
    </row>
    <row r="50" spans="2:8" s="254" customFormat="1" ht="30">
      <c r="B50" s="361" t="s">
        <v>66</v>
      </c>
      <c r="C50" s="353" t="s">
        <v>67</v>
      </c>
      <c r="D50" s="401" t="s">
        <v>60</v>
      </c>
      <c r="E50" s="406">
        <v>0</v>
      </c>
      <c r="F50" s="413"/>
      <c r="G50" s="407" t="s">
        <v>45</v>
      </c>
      <c r="H50" s="253"/>
    </row>
    <row r="51" spans="2:8" s="254" customFormat="1">
      <c r="B51" s="361"/>
      <c r="C51" s="353"/>
      <c r="D51" s="401"/>
      <c r="E51" s="406"/>
      <c r="F51" s="412"/>
      <c r="G51" s="412"/>
      <c r="H51" s="253"/>
    </row>
    <row r="52" spans="2:8" s="254" customFormat="1" ht="30">
      <c r="B52" s="361" t="s">
        <v>68</v>
      </c>
      <c r="C52" s="353" t="s">
        <v>69</v>
      </c>
      <c r="D52" s="401" t="s">
        <v>55</v>
      </c>
      <c r="E52" s="406">
        <v>0</v>
      </c>
      <c r="F52" s="413"/>
      <c r="G52" s="407" t="s">
        <v>45</v>
      </c>
      <c r="H52" s="253"/>
    </row>
    <row r="53" spans="2:8" s="254" customFormat="1">
      <c r="B53" s="361"/>
      <c r="C53" s="353"/>
      <c r="D53" s="401"/>
      <c r="E53" s="406"/>
      <c r="F53" s="412"/>
      <c r="G53" s="412"/>
      <c r="H53" s="253"/>
    </row>
    <row r="54" spans="2:8" s="254" customFormat="1">
      <c r="B54" s="361"/>
      <c r="C54" s="403"/>
      <c r="D54" s="401"/>
      <c r="E54" s="406"/>
      <c r="F54" s="407"/>
      <c r="G54" s="407"/>
      <c r="H54" s="253"/>
    </row>
    <row r="55" spans="2:8">
      <c r="B55" s="361"/>
      <c r="C55" s="400" t="s">
        <v>70</v>
      </c>
      <c r="D55" s="401"/>
      <c r="E55" s="406"/>
      <c r="F55" s="407"/>
      <c r="G55" s="407"/>
    </row>
    <row r="56" spans="2:8">
      <c r="B56" s="361"/>
      <c r="C56" s="411"/>
      <c r="D56" s="401"/>
      <c r="E56" s="406"/>
      <c r="F56" s="407"/>
      <c r="G56" s="407"/>
    </row>
    <row r="57" spans="2:8" ht="30">
      <c r="B57" s="361" t="s">
        <v>71</v>
      </c>
      <c r="C57" s="403" t="s">
        <v>72</v>
      </c>
      <c r="D57" s="401" t="s">
        <v>31</v>
      </c>
      <c r="E57" s="406">
        <v>0</v>
      </c>
      <c r="F57" s="413"/>
      <c r="G57" s="407" t="s">
        <v>45</v>
      </c>
    </row>
    <row r="58" spans="2:8">
      <c r="B58" s="134"/>
      <c r="C58" s="353"/>
      <c r="D58" s="354"/>
      <c r="E58" s="355"/>
      <c r="F58" s="413"/>
      <c r="G58" s="407"/>
    </row>
    <row r="59" spans="2:8" s="254" customFormat="1" ht="30">
      <c r="B59" s="361" t="s">
        <v>73</v>
      </c>
      <c r="C59" s="403" t="s">
        <v>74</v>
      </c>
      <c r="D59" s="401" t="s">
        <v>48</v>
      </c>
      <c r="E59" s="406">
        <v>0</v>
      </c>
      <c r="F59" s="413"/>
      <c r="G59" s="407" t="s">
        <v>45</v>
      </c>
      <c r="H59" s="253"/>
    </row>
    <row r="60" spans="2:8">
      <c r="B60" s="134"/>
      <c r="C60" s="353"/>
      <c r="D60" s="354"/>
      <c r="E60" s="355"/>
      <c r="F60" s="413"/>
      <c r="G60" s="407"/>
    </row>
    <row r="61" spans="2:8" ht="30">
      <c r="B61" s="361" t="s">
        <v>75</v>
      </c>
      <c r="C61" s="403" t="s">
        <v>76</v>
      </c>
      <c r="D61" s="401" t="s">
        <v>48</v>
      </c>
      <c r="E61" s="406">
        <v>1</v>
      </c>
      <c r="F61" s="413"/>
      <c r="G61" s="407">
        <f>E61*F61</f>
        <v>0</v>
      </c>
    </row>
    <row r="62" spans="2:8">
      <c r="B62" s="361"/>
      <c r="C62" s="403"/>
      <c r="D62" s="401"/>
      <c r="E62" s="406"/>
      <c r="F62" s="420"/>
      <c r="G62" s="407"/>
    </row>
    <row r="63" spans="2:8" ht="30">
      <c r="B63" s="361" t="s">
        <v>77</v>
      </c>
      <c r="C63" s="403" t="s">
        <v>78</v>
      </c>
      <c r="D63" s="401" t="s">
        <v>48</v>
      </c>
      <c r="E63" s="406">
        <v>0</v>
      </c>
      <c r="F63" s="413"/>
      <c r="G63" s="407" t="s">
        <v>45</v>
      </c>
    </row>
    <row r="64" spans="2:8">
      <c r="B64" s="361"/>
      <c r="C64" s="403"/>
      <c r="D64" s="401"/>
      <c r="E64" s="406"/>
      <c r="F64" s="413"/>
      <c r="G64" s="407"/>
    </row>
    <row r="65" spans="2:8">
      <c r="B65" s="361"/>
      <c r="C65" s="410" t="s">
        <v>79</v>
      </c>
      <c r="D65" s="401"/>
      <c r="E65" s="406"/>
      <c r="F65" s="407"/>
      <c r="G65" s="407"/>
    </row>
    <row r="66" spans="2:8" s="254" customFormat="1">
      <c r="B66" s="361"/>
      <c r="C66" s="411"/>
      <c r="D66" s="401"/>
      <c r="E66" s="406"/>
      <c r="F66" s="407"/>
      <c r="G66" s="407"/>
      <c r="H66" s="253"/>
    </row>
    <row r="67" spans="2:8" s="320" customFormat="1" ht="30">
      <c r="B67" s="361" t="s">
        <v>80</v>
      </c>
      <c r="C67" s="403" t="s">
        <v>81</v>
      </c>
      <c r="D67" s="401" t="s">
        <v>55</v>
      </c>
      <c r="E67" s="406">
        <v>0</v>
      </c>
      <c r="F67" s="413"/>
      <c r="G67" s="407" t="s">
        <v>45</v>
      </c>
      <c r="H67" s="421"/>
    </row>
    <row r="68" spans="2:8" s="254" customFormat="1">
      <c r="B68" s="361"/>
      <c r="C68" s="403"/>
      <c r="D68" s="401"/>
      <c r="E68" s="406"/>
      <c r="F68" s="413"/>
      <c r="G68" s="412"/>
      <c r="H68" s="253"/>
    </row>
    <row r="69" spans="2:8" ht="30.75" customHeight="1">
      <c r="B69" s="361" t="s">
        <v>82</v>
      </c>
      <c r="C69" s="403" t="s">
        <v>83</v>
      </c>
      <c r="D69" s="401" t="s">
        <v>55</v>
      </c>
      <c r="E69" s="406">
        <v>0</v>
      </c>
      <c r="F69" s="413"/>
      <c r="G69" s="407" t="s">
        <v>45</v>
      </c>
    </row>
    <row r="70" spans="2:8" ht="13.35" customHeight="1">
      <c r="B70" s="361"/>
      <c r="C70" s="403"/>
      <c r="D70" s="401"/>
      <c r="E70" s="406"/>
      <c r="F70" s="413"/>
      <c r="G70" s="412"/>
    </row>
    <row r="71" spans="2:8" s="320" customFormat="1">
      <c r="B71" s="361" t="s">
        <v>84</v>
      </c>
      <c r="C71" s="403" t="s">
        <v>85</v>
      </c>
      <c r="D71" s="401" t="s">
        <v>55</v>
      </c>
      <c r="E71" s="406">
        <v>1</v>
      </c>
      <c r="F71" s="413"/>
      <c r="G71" s="412">
        <f>F71*E71</f>
        <v>0</v>
      </c>
      <c r="H71" s="421"/>
    </row>
    <row r="72" spans="2:8">
      <c r="B72" s="361"/>
      <c r="C72" s="403"/>
      <c r="D72" s="401"/>
      <c r="E72" s="406"/>
      <c r="F72" s="413"/>
      <c r="G72" s="412"/>
      <c r="H72" s="251"/>
    </row>
    <row r="73" spans="2:8" s="254" customFormat="1">
      <c r="B73" s="361" t="s">
        <v>86</v>
      </c>
      <c r="C73" s="403" t="s">
        <v>87</v>
      </c>
      <c r="D73" s="401" t="s">
        <v>55</v>
      </c>
      <c r="E73" s="406">
        <v>0</v>
      </c>
      <c r="F73" s="413"/>
      <c r="G73" s="407" t="s">
        <v>45</v>
      </c>
      <c r="H73" s="253"/>
    </row>
    <row r="74" spans="2:8">
      <c r="B74" s="361"/>
      <c r="C74" s="403"/>
      <c r="D74" s="401"/>
      <c r="E74" s="406"/>
      <c r="F74" s="412"/>
      <c r="G74" s="412"/>
      <c r="H74" s="251"/>
    </row>
    <row r="75" spans="2:8">
      <c r="B75" s="134"/>
      <c r="C75" s="353"/>
      <c r="D75" s="354"/>
      <c r="E75" s="355"/>
      <c r="F75" s="407"/>
      <c r="G75" s="407"/>
      <c r="H75" s="251"/>
    </row>
    <row r="76" spans="2:8">
      <c r="B76" s="361"/>
      <c r="C76" s="396" t="s">
        <v>88</v>
      </c>
      <c r="D76" s="361"/>
      <c r="E76" s="422"/>
      <c r="F76" s="407"/>
      <c r="G76" s="407"/>
      <c r="H76" s="251"/>
    </row>
    <row r="77" spans="2:8">
      <c r="B77" s="361"/>
      <c r="C77" s="423"/>
      <c r="D77" s="361"/>
      <c r="E77" s="422"/>
      <c r="F77" s="407"/>
      <c r="G77" s="407"/>
      <c r="H77" s="251"/>
    </row>
    <row r="78" spans="2:8">
      <c r="B78" s="361"/>
      <c r="C78" s="424" t="s">
        <v>89</v>
      </c>
      <c r="D78" s="361"/>
      <c r="E78" s="422"/>
      <c r="F78" s="397"/>
      <c r="G78" s="425"/>
      <c r="H78" s="251"/>
    </row>
    <row r="79" spans="2:8">
      <c r="B79" s="361"/>
      <c r="C79" s="411"/>
      <c r="D79" s="401"/>
      <c r="E79" s="406"/>
      <c r="F79" s="402"/>
      <c r="G79" s="426"/>
      <c r="H79" s="251"/>
    </row>
    <row r="80" spans="2:8" ht="24" customHeight="1">
      <c r="B80" s="361"/>
      <c r="C80" s="403"/>
      <c r="D80" s="401"/>
      <c r="E80" s="406"/>
      <c r="F80" s="413"/>
      <c r="G80" s="407"/>
      <c r="H80" s="251"/>
    </row>
    <row r="81" spans="2:8" ht="30">
      <c r="B81" s="361" t="s">
        <v>90</v>
      </c>
      <c r="C81" s="403" t="s">
        <v>91</v>
      </c>
      <c r="D81" s="361" t="s">
        <v>31</v>
      </c>
      <c r="E81" s="422">
        <v>0</v>
      </c>
      <c r="F81" s="413"/>
      <c r="G81" s="413">
        <f>F81*E81</f>
        <v>0</v>
      </c>
      <c r="H81" s="251"/>
    </row>
    <row r="82" spans="2:8">
      <c r="B82" s="361"/>
      <c r="C82" s="403"/>
      <c r="D82" s="361"/>
      <c r="E82" s="422"/>
      <c r="F82" s="413"/>
      <c r="G82" s="413"/>
      <c r="H82" s="251"/>
    </row>
    <row r="83" spans="2:8" ht="30">
      <c r="B83" s="361" t="s">
        <v>92</v>
      </c>
      <c r="C83" s="403" t="s">
        <v>93</v>
      </c>
      <c r="D83" s="361" t="s">
        <v>94</v>
      </c>
      <c r="E83" s="422">
        <v>2</v>
      </c>
      <c r="F83" s="413"/>
      <c r="G83" s="413">
        <f>F83*E83</f>
        <v>0</v>
      </c>
      <c r="H83" s="251"/>
    </row>
    <row r="84" spans="2:8">
      <c r="B84" s="361"/>
      <c r="C84" s="403"/>
      <c r="D84" s="361"/>
      <c r="E84" s="422"/>
      <c r="F84" s="413"/>
      <c r="G84" s="413"/>
      <c r="H84" s="251"/>
    </row>
    <row r="85" spans="2:8" ht="30">
      <c r="B85" s="361" t="s">
        <v>95</v>
      </c>
      <c r="C85" s="403" t="s">
        <v>96</v>
      </c>
      <c r="D85" s="361" t="s">
        <v>31</v>
      </c>
      <c r="E85" s="422">
        <v>0</v>
      </c>
      <c r="F85" s="413"/>
      <c r="G85" s="413">
        <f>F85*E85</f>
        <v>0</v>
      </c>
      <c r="H85" s="251"/>
    </row>
    <row r="86" spans="2:8">
      <c r="B86" s="361"/>
      <c r="C86" s="403"/>
      <c r="D86" s="401"/>
      <c r="E86" s="406"/>
      <c r="F86" s="407"/>
      <c r="G86" s="407"/>
      <c r="H86" s="251"/>
    </row>
    <row r="87" spans="2:8">
      <c r="B87" s="134"/>
      <c r="C87" s="353"/>
      <c r="D87" s="354"/>
      <c r="E87" s="355"/>
      <c r="F87" s="407"/>
      <c r="G87" s="407"/>
      <c r="H87" s="251"/>
    </row>
    <row r="88" spans="2:8" ht="13.35" customHeight="1">
      <c r="B88" s="414"/>
      <c r="C88" s="415"/>
      <c r="D88" s="416"/>
      <c r="E88" s="417"/>
      <c r="F88" s="418"/>
      <c r="G88" s="419">
        <f>SUM(G46:G87)</f>
        <v>0</v>
      </c>
      <c r="H88" s="251"/>
    </row>
    <row r="89" spans="2:8" ht="13.35" customHeight="1">
      <c r="B89" s="134"/>
      <c r="C89" s="353"/>
      <c r="D89" s="354"/>
      <c r="E89" s="355"/>
      <c r="F89" s="413"/>
      <c r="G89" s="407"/>
      <c r="H89" s="251"/>
    </row>
    <row r="90" spans="2:8">
      <c r="B90" s="361"/>
      <c r="C90" s="424" t="s">
        <v>97</v>
      </c>
      <c r="D90" s="361"/>
      <c r="E90" s="427"/>
      <c r="F90" s="407"/>
      <c r="G90" s="407"/>
      <c r="H90" s="251"/>
    </row>
    <row r="91" spans="2:8">
      <c r="B91" s="361"/>
      <c r="C91" s="411"/>
      <c r="D91" s="401"/>
      <c r="E91" s="428"/>
      <c r="F91" s="407"/>
      <c r="G91" s="407"/>
      <c r="H91" s="251"/>
    </row>
    <row r="92" spans="2:8">
      <c r="B92" s="361"/>
      <c r="C92" s="411"/>
      <c r="D92" s="401"/>
      <c r="E92" s="428"/>
      <c r="F92" s="413"/>
      <c r="G92" s="413"/>
      <c r="H92" s="251"/>
    </row>
    <row r="93" spans="2:8">
      <c r="B93" s="361"/>
      <c r="C93" s="410" t="s">
        <v>98</v>
      </c>
      <c r="D93" s="401"/>
      <c r="E93" s="428"/>
      <c r="F93" s="413"/>
      <c r="G93" s="413"/>
      <c r="H93" s="251"/>
    </row>
    <row r="94" spans="2:8">
      <c r="B94" s="361"/>
      <c r="C94" s="411"/>
      <c r="D94" s="401"/>
      <c r="E94" s="428"/>
      <c r="F94" s="413"/>
      <c r="G94" s="413"/>
    </row>
    <row r="95" spans="2:8" ht="71.25" customHeight="1">
      <c r="B95" s="361" t="s">
        <v>99</v>
      </c>
      <c r="C95" s="353" t="s">
        <v>100</v>
      </c>
      <c r="D95" s="401" t="s">
        <v>101</v>
      </c>
      <c r="E95" s="428">
        <v>0</v>
      </c>
      <c r="F95" s="413"/>
      <c r="G95" s="413">
        <f>E95*F95</f>
        <v>0</v>
      </c>
      <c r="H95" s="251"/>
    </row>
    <row r="96" spans="2:8">
      <c r="B96" s="361"/>
      <c r="C96" s="353"/>
      <c r="D96" s="401"/>
      <c r="E96" s="428"/>
      <c r="F96" s="413"/>
      <c r="G96" s="413"/>
    </row>
    <row r="97" spans="2:7" ht="75">
      <c r="B97" s="134" t="s">
        <v>102</v>
      </c>
      <c r="C97" s="353" t="s">
        <v>103</v>
      </c>
      <c r="D97" s="354" t="s">
        <v>104</v>
      </c>
      <c r="E97" s="429">
        <v>0</v>
      </c>
      <c r="F97" s="413"/>
      <c r="G97" s="413">
        <f>F97*E97</f>
        <v>0</v>
      </c>
    </row>
    <row r="98" spans="2:7">
      <c r="B98" s="134"/>
      <c r="C98" s="353"/>
      <c r="D98" s="354"/>
      <c r="E98" s="355"/>
      <c r="F98" s="413"/>
      <c r="G98" s="413"/>
    </row>
    <row r="99" spans="2:7">
      <c r="B99" s="134"/>
      <c r="C99" s="410" t="s">
        <v>105</v>
      </c>
      <c r="D99" s="354"/>
      <c r="E99" s="355"/>
      <c r="F99" s="413"/>
      <c r="G99" s="413"/>
    </row>
    <row r="100" spans="2:7">
      <c r="B100" s="134"/>
      <c r="C100" s="353"/>
      <c r="D100" s="354"/>
      <c r="E100" s="355"/>
      <c r="F100" s="413"/>
      <c r="G100" s="413"/>
    </row>
    <row r="101" spans="2:7">
      <c r="B101" s="134" t="s">
        <v>106</v>
      </c>
      <c r="C101" s="353" t="s">
        <v>107</v>
      </c>
      <c r="D101" s="354" t="s">
        <v>108</v>
      </c>
      <c r="E101" s="355">
        <v>1</v>
      </c>
      <c r="F101" s="413"/>
      <c r="G101" s="413">
        <f>F101*E101</f>
        <v>0</v>
      </c>
    </row>
    <row r="102" spans="2:7">
      <c r="B102" s="134"/>
      <c r="C102" s="353"/>
      <c r="D102" s="354"/>
      <c r="E102" s="355"/>
      <c r="F102" s="413"/>
      <c r="G102" s="413"/>
    </row>
    <row r="103" spans="2:7" ht="30">
      <c r="B103" s="134" t="s">
        <v>109</v>
      </c>
      <c r="C103" s="353" t="s">
        <v>96</v>
      </c>
      <c r="D103" s="354" t="s">
        <v>108</v>
      </c>
      <c r="E103" s="355">
        <v>0</v>
      </c>
      <c r="F103" s="413"/>
      <c r="G103" s="407" t="s">
        <v>45</v>
      </c>
    </row>
    <row r="104" spans="2:7">
      <c r="B104" s="134"/>
      <c r="C104" s="353"/>
      <c r="D104" s="354"/>
      <c r="E104" s="355"/>
      <c r="F104" s="413"/>
      <c r="G104" s="413"/>
    </row>
    <row r="105" spans="2:7" ht="180">
      <c r="B105" s="361" t="s">
        <v>110</v>
      </c>
      <c r="C105" s="353" t="s">
        <v>111</v>
      </c>
      <c r="D105" s="401" t="s">
        <v>31</v>
      </c>
      <c r="E105" s="406">
        <v>1</v>
      </c>
      <c r="F105" s="413"/>
      <c r="G105" s="413">
        <f>E105*F105</f>
        <v>0</v>
      </c>
    </row>
    <row r="106" spans="2:7">
      <c r="B106" s="361"/>
      <c r="C106" s="403"/>
      <c r="D106" s="401"/>
      <c r="E106" s="428"/>
      <c r="F106" s="407"/>
      <c r="G106" s="407"/>
    </row>
    <row r="107" spans="2:7">
      <c r="B107" s="399"/>
      <c r="C107" s="410" t="s">
        <v>112</v>
      </c>
      <c r="D107" s="401"/>
      <c r="E107" s="428"/>
      <c r="F107" s="407"/>
      <c r="G107" s="407"/>
    </row>
    <row r="108" spans="2:7">
      <c r="B108" s="399"/>
      <c r="C108" s="411"/>
      <c r="D108" s="401"/>
      <c r="E108" s="428"/>
      <c r="F108" s="407"/>
      <c r="G108" s="407"/>
    </row>
    <row r="109" spans="2:7">
      <c r="B109" s="361" t="s">
        <v>113</v>
      </c>
      <c r="C109" s="403" t="s">
        <v>114</v>
      </c>
      <c r="D109" s="401" t="s">
        <v>60</v>
      </c>
      <c r="E109" s="406">
        <v>1</v>
      </c>
      <c r="F109" s="407"/>
      <c r="G109" s="407">
        <f>E109*F109</f>
        <v>0</v>
      </c>
    </row>
    <row r="110" spans="2:7">
      <c r="B110" s="361"/>
      <c r="C110" s="403"/>
      <c r="D110" s="401"/>
      <c r="E110" s="428"/>
      <c r="F110" s="407"/>
      <c r="G110" s="407"/>
    </row>
    <row r="111" spans="2:7" ht="30">
      <c r="B111" s="361" t="s">
        <v>115</v>
      </c>
      <c r="C111" s="403" t="s">
        <v>116</v>
      </c>
      <c r="D111" s="401" t="s">
        <v>48</v>
      </c>
      <c r="E111" s="406">
        <v>0</v>
      </c>
      <c r="F111" s="407"/>
      <c r="G111" s="407" t="s">
        <v>34</v>
      </c>
    </row>
    <row r="112" spans="2:7">
      <c r="B112" s="361"/>
      <c r="C112" s="403"/>
      <c r="D112" s="401"/>
      <c r="E112" s="406"/>
      <c r="F112" s="407"/>
      <c r="G112" s="407"/>
    </row>
    <row r="113" spans="2:8" ht="63" customHeight="1">
      <c r="B113" s="361" t="s">
        <v>117</v>
      </c>
      <c r="C113" s="403" t="s">
        <v>118</v>
      </c>
      <c r="D113" s="401" t="s">
        <v>31</v>
      </c>
      <c r="E113" s="401">
        <v>1</v>
      </c>
      <c r="F113" s="413"/>
      <c r="G113" s="413">
        <f>F113*E113</f>
        <v>0</v>
      </c>
      <c r="H113" s="251"/>
    </row>
    <row r="114" spans="2:8" s="320" customFormat="1" ht="13.35" customHeight="1">
      <c r="B114" s="361"/>
      <c r="C114" s="403"/>
      <c r="D114" s="401"/>
      <c r="E114" s="401"/>
      <c r="F114" s="413"/>
      <c r="G114" s="413"/>
    </row>
    <row r="115" spans="2:8" ht="49.5" customHeight="1">
      <c r="B115" s="361" t="s">
        <v>119</v>
      </c>
      <c r="C115" s="353" t="s">
        <v>120</v>
      </c>
      <c r="D115" s="354" t="s">
        <v>60</v>
      </c>
      <c r="E115" s="355">
        <v>1</v>
      </c>
      <c r="F115" s="407"/>
      <c r="G115" s="407" t="s">
        <v>34</v>
      </c>
      <c r="H115" s="251"/>
    </row>
    <row r="116" spans="2:8" ht="18" customHeight="1">
      <c r="B116" s="361"/>
      <c r="C116" s="403"/>
      <c r="D116" s="401"/>
      <c r="E116" s="406"/>
      <c r="F116" s="407"/>
      <c r="G116" s="407"/>
      <c r="H116" s="251"/>
    </row>
    <row r="117" spans="2:8" ht="13.35" customHeight="1">
      <c r="B117" s="361"/>
      <c r="C117" s="400" t="s">
        <v>121</v>
      </c>
      <c r="D117" s="401"/>
      <c r="E117" s="428"/>
      <c r="F117" s="407"/>
      <c r="G117" s="407"/>
      <c r="H117" s="251"/>
    </row>
    <row r="118" spans="2:8" ht="13.35" customHeight="1">
      <c r="B118" s="361"/>
      <c r="C118" s="400"/>
      <c r="D118" s="401"/>
      <c r="E118" s="406"/>
      <c r="F118" s="407"/>
      <c r="G118" s="407"/>
      <c r="H118" s="251"/>
    </row>
    <row r="119" spans="2:8" ht="88.15" customHeight="1">
      <c r="B119" s="513" t="s">
        <v>122</v>
      </c>
      <c r="C119" s="514" t="s">
        <v>123</v>
      </c>
      <c r="D119" s="401" t="s">
        <v>31</v>
      </c>
      <c r="E119" s="406">
        <v>0</v>
      </c>
      <c r="F119" s="413"/>
      <c r="G119" s="413">
        <f>E119*F119</f>
        <v>0</v>
      </c>
      <c r="H119" s="251"/>
    </row>
    <row r="120" spans="2:8" ht="13.35" customHeight="1">
      <c r="B120" s="414"/>
      <c r="C120" s="415"/>
      <c r="D120" s="416"/>
      <c r="E120" s="417"/>
      <c r="F120" s="430" t="s">
        <v>124</v>
      </c>
      <c r="G120" s="431">
        <f>SUM(G95:G119)</f>
        <v>0</v>
      </c>
      <c r="H120" s="251"/>
    </row>
    <row r="121" spans="2:8" ht="35.25" customHeight="1">
      <c r="B121" s="361"/>
      <c r="C121" s="403"/>
      <c r="D121" s="401"/>
      <c r="E121" s="406"/>
      <c r="F121" s="413"/>
      <c r="G121" s="413"/>
      <c r="H121" s="251"/>
    </row>
    <row r="122" spans="2:8" ht="60">
      <c r="B122" s="513" t="s">
        <v>125</v>
      </c>
      <c r="C122" s="403" t="s">
        <v>126</v>
      </c>
      <c r="D122" s="401" t="s">
        <v>31</v>
      </c>
      <c r="E122" s="406">
        <v>0</v>
      </c>
      <c r="F122" s="413"/>
      <c r="G122" s="407" t="s">
        <v>45</v>
      </c>
      <c r="H122" s="251"/>
    </row>
    <row r="123" spans="2:8" ht="22.5" customHeight="1">
      <c r="B123" s="361"/>
      <c r="C123" s="403"/>
      <c r="D123" s="401"/>
      <c r="E123" s="406"/>
      <c r="F123" s="413"/>
      <c r="G123" s="413"/>
      <c r="H123" s="251"/>
    </row>
    <row r="124" spans="2:8" ht="58.9" customHeight="1">
      <c r="B124" s="513" t="s">
        <v>127</v>
      </c>
      <c r="C124" s="403" t="s">
        <v>128</v>
      </c>
      <c r="D124" s="401" t="s">
        <v>108</v>
      </c>
      <c r="E124" s="406">
        <v>0</v>
      </c>
      <c r="F124" s="413"/>
      <c r="G124" s="413" t="s">
        <v>34</v>
      </c>
      <c r="H124" s="251"/>
    </row>
    <row r="125" spans="2:8" ht="13.35" customHeight="1">
      <c r="B125" s="361"/>
      <c r="C125" s="403"/>
      <c r="D125" s="401"/>
      <c r="E125" s="406"/>
      <c r="F125" s="413"/>
      <c r="G125" s="413"/>
      <c r="H125" s="251"/>
    </row>
    <row r="126" spans="2:8" ht="44.25" customHeight="1">
      <c r="B126" s="513" t="s">
        <v>129</v>
      </c>
      <c r="C126" s="403" t="s">
        <v>130</v>
      </c>
      <c r="D126" s="401" t="s">
        <v>31</v>
      </c>
      <c r="E126" s="406">
        <v>0</v>
      </c>
      <c r="F126" s="413"/>
      <c r="G126" s="407" t="s">
        <v>45</v>
      </c>
      <c r="H126" s="251"/>
    </row>
    <row r="127" spans="2:8" ht="18.75" customHeight="1">
      <c r="B127" s="361"/>
      <c r="C127" s="403"/>
      <c r="D127" s="401"/>
      <c r="E127" s="406"/>
      <c r="F127" s="413"/>
      <c r="G127" s="413"/>
      <c r="H127" s="251"/>
    </row>
    <row r="128" spans="2:8" ht="90" customHeight="1">
      <c r="B128" s="513" t="s">
        <v>131</v>
      </c>
      <c r="C128" s="403" t="s">
        <v>132</v>
      </c>
      <c r="D128" s="361" t="s">
        <v>31</v>
      </c>
      <c r="E128" s="361">
        <v>0</v>
      </c>
      <c r="F128" s="130"/>
      <c r="G128" s="407" t="s">
        <v>45</v>
      </c>
      <c r="H128" s="251"/>
    </row>
    <row r="129" spans="2:8" ht="21" customHeight="1">
      <c r="B129" s="361"/>
      <c r="C129" s="362"/>
      <c r="D129" s="361"/>
      <c r="E129" s="361"/>
      <c r="F129" s="130"/>
      <c r="G129" s="130"/>
      <c r="H129" s="251"/>
    </row>
    <row r="130" spans="2:8" ht="60">
      <c r="B130" s="513" t="s">
        <v>133</v>
      </c>
      <c r="C130" s="403" t="s">
        <v>134</v>
      </c>
      <c r="D130" s="401" t="s">
        <v>31</v>
      </c>
      <c r="E130" s="401">
        <v>0</v>
      </c>
      <c r="F130" s="413"/>
      <c r="G130" s="407" t="s">
        <v>45</v>
      </c>
      <c r="H130" s="251"/>
    </row>
    <row r="131" spans="2:8" ht="13.35" customHeight="1">
      <c r="B131" s="361"/>
      <c r="C131" s="403"/>
      <c r="D131" s="401"/>
      <c r="E131" s="401"/>
      <c r="F131" s="413"/>
      <c r="G131" s="413"/>
      <c r="H131" s="251"/>
    </row>
    <row r="132" spans="2:8" ht="53.25" customHeight="1">
      <c r="B132" s="513" t="s">
        <v>135</v>
      </c>
      <c r="C132" s="403" t="s">
        <v>136</v>
      </c>
      <c r="D132" s="401" t="s">
        <v>137</v>
      </c>
      <c r="E132" s="432"/>
      <c r="F132" s="413"/>
      <c r="G132" s="412"/>
      <c r="H132" s="251"/>
    </row>
    <row r="133" spans="2:8" ht="13.35" customHeight="1">
      <c r="B133" s="361"/>
      <c r="C133" s="403"/>
      <c r="D133" s="401"/>
      <c r="E133" s="401"/>
      <c r="F133" s="413"/>
      <c r="G133" s="413"/>
      <c r="H133" s="251"/>
    </row>
    <row r="134" spans="2:8" ht="13.35" customHeight="1">
      <c r="B134" s="361"/>
      <c r="C134" s="403"/>
      <c r="D134" s="401"/>
      <c r="E134" s="401"/>
      <c r="F134" s="413"/>
      <c r="G134" s="413"/>
      <c r="H134" s="251"/>
    </row>
    <row r="135" spans="2:8" ht="30.75" customHeight="1">
      <c r="B135" s="134"/>
      <c r="C135" s="433" t="s">
        <v>138</v>
      </c>
      <c r="D135" s="354"/>
      <c r="E135" s="355"/>
      <c r="F135" s="413"/>
      <c r="G135" s="413"/>
      <c r="H135" s="251"/>
    </row>
    <row r="136" spans="2:8" ht="13.35" customHeight="1">
      <c r="B136" s="134"/>
      <c r="C136" s="433"/>
      <c r="D136" s="354"/>
      <c r="E136" s="355"/>
      <c r="F136" s="413"/>
      <c r="G136" s="413"/>
      <c r="H136" s="251"/>
    </row>
    <row r="137" spans="2:8" ht="45.75" customHeight="1">
      <c r="B137" s="134" t="s">
        <v>139</v>
      </c>
      <c r="C137" s="55" t="s">
        <v>140</v>
      </c>
      <c r="D137" s="434" t="s">
        <v>31</v>
      </c>
      <c r="E137" s="435">
        <v>1</v>
      </c>
      <c r="F137" s="413"/>
      <c r="G137" s="436">
        <f>E137*F137</f>
        <v>0</v>
      </c>
      <c r="H137" s="251"/>
    </row>
    <row r="138" spans="2:8" ht="13.35" customHeight="1">
      <c r="B138" s="361"/>
      <c r="C138" s="362"/>
      <c r="D138" s="361"/>
      <c r="E138" s="361"/>
      <c r="F138" s="130"/>
      <c r="G138" s="130"/>
      <c r="H138" s="251"/>
    </row>
    <row r="139" spans="2:8" ht="34.5" customHeight="1">
      <c r="B139" s="134" t="s">
        <v>141</v>
      </c>
      <c r="C139" s="57" t="s">
        <v>142</v>
      </c>
      <c r="D139" s="434" t="s">
        <v>31</v>
      </c>
      <c r="E139" s="435">
        <v>1</v>
      </c>
      <c r="F139" s="413"/>
      <c r="G139" s="436">
        <f>E139*F139</f>
        <v>0</v>
      </c>
      <c r="H139" s="251"/>
    </row>
    <row r="140" spans="2:8" ht="13.35" customHeight="1">
      <c r="B140" s="437"/>
      <c r="C140" s="438"/>
      <c r="D140" s="49"/>
      <c r="E140" s="53"/>
      <c r="F140" s="439"/>
      <c r="G140" s="440"/>
      <c r="H140" s="251"/>
    </row>
    <row r="141" spans="2:8" ht="13.35" customHeight="1">
      <c r="B141" s="361"/>
      <c r="C141" s="441"/>
      <c r="D141" s="361"/>
      <c r="E141" s="442"/>
      <c r="F141" s="443"/>
      <c r="G141" s="443"/>
      <c r="H141" s="251"/>
    </row>
    <row r="142" spans="2:8" ht="13.35" customHeight="1">
      <c r="B142" s="361"/>
      <c r="C142" s="136"/>
      <c r="D142" s="361"/>
      <c r="E142" s="442"/>
      <c r="F142" s="443"/>
      <c r="G142" s="443"/>
      <c r="H142" s="251"/>
    </row>
    <row r="143" spans="2:8" ht="13.35" customHeight="1">
      <c r="B143" s="361"/>
      <c r="C143" s="136"/>
      <c r="D143" s="361"/>
      <c r="E143" s="442"/>
      <c r="F143" s="443"/>
      <c r="G143" s="443"/>
      <c r="H143" s="251"/>
    </row>
    <row r="144" spans="2:8" ht="13.35" customHeight="1">
      <c r="B144" s="361"/>
      <c r="C144" s="136"/>
      <c r="D144" s="361"/>
      <c r="E144" s="442"/>
      <c r="F144" s="443"/>
      <c r="G144" s="443"/>
      <c r="H144" s="251"/>
    </row>
    <row r="145" spans="2:8" ht="13.35" customHeight="1">
      <c r="B145" s="361"/>
      <c r="C145" s="136"/>
      <c r="D145" s="361"/>
      <c r="E145" s="442"/>
      <c r="F145" s="443"/>
      <c r="G145" s="443"/>
      <c r="H145" s="251"/>
    </row>
    <row r="146" spans="2:8" ht="13.35" customHeight="1">
      <c r="B146" s="361"/>
      <c r="C146" s="362"/>
      <c r="D146" s="361"/>
      <c r="E146" s="361"/>
      <c r="F146" s="443"/>
      <c r="G146" s="443"/>
      <c r="H146" s="251"/>
    </row>
    <row r="147" spans="2:8" ht="13.35" customHeight="1">
      <c r="B147" s="414"/>
      <c r="C147" s="415"/>
      <c r="D147" s="416"/>
      <c r="E147" s="417"/>
      <c r="F147" s="418" t="s">
        <v>124</v>
      </c>
      <c r="G147" s="419">
        <f>SUM(G122:G146)</f>
        <v>0</v>
      </c>
      <c r="H147" s="251"/>
    </row>
    <row r="148" spans="2:8" ht="13.35" customHeight="1">
      <c r="B148" s="361"/>
      <c r="C148" s="362"/>
      <c r="D148" s="361"/>
      <c r="E148" s="361"/>
      <c r="F148" s="443"/>
      <c r="G148" s="443"/>
      <c r="H148" s="251"/>
    </row>
    <row r="149" spans="2:8" ht="13.35" customHeight="1">
      <c r="B149" s="361"/>
      <c r="C149" s="424" t="s">
        <v>143</v>
      </c>
      <c r="D149" s="361"/>
      <c r="E149" s="361"/>
      <c r="F149" s="443"/>
      <c r="G149" s="443"/>
      <c r="H149" s="251"/>
    </row>
    <row r="150" spans="2:8" ht="13.35" customHeight="1">
      <c r="B150" s="361"/>
      <c r="C150" s="362"/>
      <c r="D150" s="361"/>
      <c r="E150" s="361"/>
      <c r="F150" s="443"/>
      <c r="G150" s="443"/>
      <c r="H150" s="251"/>
    </row>
    <row r="151" spans="2:8" ht="13.35" customHeight="1">
      <c r="B151" s="361"/>
      <c r="C151" s="515" t="s">
        <v>144</v>
      </c>
      <c r="D151" s="361"/>
      <c r="E151" s="361"/>
      <c r="F151" s="443"/>
      <c r="G151" s="443">
        <f>G42</f>
        <v>0</v>
      </c>
      <c r="H151" s="251"/>
    </row>
    <row r="152" spans="2:8" ht="13.35" customHeight="1">
      <c r="B152" s="361"/>
      <c r="C152" s="515" t="s">
        <v>145</v>
      </c>
      <c r="D152" s="361"/>
      <c r="E152" s="361"/>
      <c r="F152" s="443"/>
      <c r="G152" s="443">
        <f>G88</f>
        <v>0</v>
      </c>
      <c r="H152" s="251"/>
    </row>
    <row r="153" spans="2:8" ht="13.35" customHeight="1">
      <c r="B153" s="361"/>
      <c r="C153" s="515" t="s">
        <v>146</v>
      </c>
      <c r="D153" s="361"/>
      <c r="E153" s="361"/>
      <c r="F153" s="443"/>
      <c r="G153" s="443">
        <f>G120</f>
        <v>0</v>
      </c>
      <c r="H153" s="251"/>
    </row>
    <row r="154" spans="2:8" ht="13.35" customHeight="1">
      <c r="B154" s="361"/>
      <c r="C154" s="515" t="s">
        <v>147</v>
      </c>
      <c r="D154" s="361"/>
      <c r="E154" s="361"/>
      <c r="F154" s="443"/>
      <c r="G154" s="443">
        <f>G147</f>
        <v>0</v>
      </c>
      <c r="H154" s="251"/>
    </row>
    <row r="155" spans="2:8" ht="13.35" customHeight="1">
      <c r="B155" s="361"/>
      <c r="C155" s="362"/>
      <c r="D155" s="361"/>
      <c r="E155" s="361"/>
      <c r="F155" s="443"/>
      <c r="G155" s="443"/>
      <c r="H155" s="251"/>
    </row>
    <row r="156" spans="2:8" ht="13.35" customHeight="1">
      <c r="B156" s="361"/>
      <c r="C156" s="362"/>
      <c r="D156" s="361"/>
      <c r="E156" s="361"/>
      <c r="F156" s="443"/>
      <c r="G156" s="443"/>
      <c r="H156" s="251"/>
    </row>
    <row r="157" spans="2:8" ht="13.35" customHeight="1">
      <c r="B157" s="361"/>
      <c r="C157" s="362"/>
      <c r="D157" s="361"/>
      <c r="E157" s="361"/>
      <c r="F157" s="443"/>
      <c r="G157" s="443"/>
      <c r="H157" s="251"/>
    </row>
    <row r="158" spans="2:8" ht="13.35" customHeight="1">
      <c r="B158" s="361"/>
      <c r="C158" s="362"/>
      <c r="D158" s="361"/>
      <c r="E158" s="361"/>
      <c r="F158" s="443"/>
      <c r="G158" s="443"/>
      <c r="H158" s="251"/>
    </row>
    <row r="159" spans="2:8" ht="13.35" customHeight="1">
      <c r="B159" s="361"/>
      <c r="C159" s="362"/>
      <c r="D159" s="361"/>
      <c r="E159" s="361"/>
      <c r="F159" s="443"/>
      <c r="G159" s="443"/>
      <c r="H159" s="251"/>
    </row>
    <row r="160" spans="2:8" ht="13.35" customHeight="1">
      <c r="B160" s="361"/>
      <c r="C160" s="362"/>
      <c r="D160" s="361"/>
      <c r="E160" s="361"/>
      <c r="F160" s="443"/>
      <c r="G160" s="443"/>
    </row>
    <row r="161" spans="2:8" s="320" customFormat="1" ht="13.35" customHeight="1">
      <c r="B161" s="361"/>
      <c r="C161" s="362"/>
      <c r="D161" s="361"/>
      <c r="E161" s="361"/>
      <c r="F161" s="443"/>
      <c r="G161" s="443"/>
      <c r="H161" s="421"/>
    </row>
    <row r="162" spans="2:8">
      <c r="B162" s="361"/>
      <c r="C162" s="362"/>
      <c r="D162" s="361"/>
      <c r="E162" s="361"/>
      <c r="F162" s="443"/>
      <c r="G162" s="443"/>
    </row>
    <row r="163" spans="2:8">
      <c r="B163" s="361"/>
      <c r="C163" s="362"/>
      <c r="D163" s="361"/>
      <c r="E163" s="361"/>
      <c r="F163" s="443"/>
      <c r="G163" s="443"/>
    </row>
    <row r="164" spans="2:8">
      <c r="B164" s="361"/>
      <c r="C164" s="362"/>
      <c r="D164" s="361"/>
      <c r="E164" s="361"/>
      <c r="F164" s="443"/>
      <c r="G164" s="443"/>
    </row>
    <row r="165" spans="2:8">
      <c r="B165" s="361"/>
      <c r="C165" s="362"/>
      <c r="D165" s="361"/>
      <c r="E165" s="361"/>
      <c r="F165" s="443"/>
      <c r="G165" s="443"/>
    </row>
    <row r="166" spans="2:8">
      <c r="B166" s="361"/>
      <c r="C166" s="362"/>
      <c r="D166" s="361"/>
      <c r="E166" s="361"/>
      <c r="F166" s="443"/>
      <c r="G166" s="443"/>
    </row>
    <row r="167" spans="2:8">
      <c r="B167" s="361"/>
      <c r="C167" s="362"/>
      <c r="D167" s="361"/>
      <c r="E167" s="361"/>
      <c r="F167" s="443"/>
      <c r="G167" s="443"/>
    </row>
    <row r="168" spans="2:8">
      <c r="B168" s="361"/>
      <c r="C168" s="362"/>
      <c r="D168" s="361"/>
      <c r="E168" s="361"/>
      <c r="F168" s="443"/>
      <c r="G168" s="443"/>
    </row>
    <row r="169" spans="2:8">
      <c r="B169" s="444"/>
      <c r="C169" s="445"/>
      <c r="D169" s="446"/>
      <c r="E169" s="446"/>
      <c r="F169" s="516" t="s">
        <v>148</v>
      </c>
      <c r="G169" s="373">
        <f>SUM(G150:G168)</f>
        <v>0</v>
      </c>
    </row>
    <row r="170" spans="2:8">
      <c r="C170" s="447"/>
      <c r="F170" s="379"/>
      <c r="G170" s="379"/>
    </row>
    <row r="171" spans="2:8">
      <c r="C171" s="447"/>
      <c r="F171" s="379"/>
      <c r="G171" s="379"/>
      <c r="H171" s="398"/>
    </row>
    <row r="172" spans="2:8">
      <c r="C172" s="447"/>
      <c r="F172" s="379"/>
      <c r="G172" s="379"/>
    </row>
    <row r="173" spans="2:8">
      <c r="C173" s="447"/>
      <c r="F173" s="379"/>
      <c r="G173" s="379"/>
    </row>
    <row r="174" spans="2:8">
      <c r="C174" s="447"/>
      <c r="F174" s="379"/>
      <c r="G174" s="379"/>
    </row>
    <row r="175" spans="2:8">
      <c r="C175" s="447"/>
      <c r="F175" s="379"/>
      <c r="G175" s="379"/>
    </row>
    <row r="176" spans="2:8">
      <c r="C176" s="447"/>
      <c r="F176" s="379"/>
      <c r="G176" s="379"/>
    </row>
    <row r="177" spans="3:7">
      <c r="C177" s="447"/>
      <c r="F177" s="379"/>
      <c r="G177" s="379"/>
    </row>
    <row r="178" spans="3:7">
      <c r="C178" s="447"/>
      <c r="F178" s="379"/>
      <c r="G178" s="379"/>
    </row>
    <row r="179" spans="3:7">
      <c r="C179" s="447"/>
      <c r="F179" s="379"/>
      <c r="G179" s="379"/>
    </row>
    <row r="180" spans="3:7">
      <c r="C180" s="447"/>
      <c r="F180" s="379"/>
      <c r="G180" s="379"/>
    </row>
    <row r="181" spans="3:7">
      <c r="C181" s="447"/>
      <c r="F181" s="379"/>
      <c r="G181" s="379"/>
    </row>
    <row r="182" spans="3:7">
      <c r="C182" s="447"/>
      <c r="F182" s="379"/>
      <c r="G182" s="379"/>
    </row>
    <row r="183" spans="3:7">
      <c r="C183" s="447"/>
      <c r="F183" s="379"/>
      <c r="G183" s="379"/>
    </row>
    <row r="184" spans="3:7">
      <c r="C184" s="447"/>
      <c r="F184" s="379"/>
      <c r="G184" s="379"/>
    </row>
    <row r="185" spans="3:7">
      <c r="C185" s="447"/>
      <c r="F185" s="379"/>
      <c r="G185" s="379"/>
    </row>
    <row r="186" spans="3:7">
      <c r="C186" s="447"/>
      <c r="F186" s="379"/>
      <c r="G186" s="379"/>
    </row>
    <row r="187" spans="3:7">
      <c r="C187" s="447"/>
      <c r="F187" s="379"/>
      <c r="G187" s="379"/>
    </row>
    <row r="188" spans="3:7">
      <c r="C188" s="447"/>
      <c r="F188" s="379"/>
      <c r="G188" s="379"/>
    </row>
    <row r="189" spans="3:7">
      <c r="C189" s="447"/>
      <c r="F189" s="379"/>
      <c r="G189" s="379"/>
    </row>
    <row r="190" spans="3:7">
      <c r="C190" s="447"/>
      <c r="F190" s="379"/>
      <c r="G190" s="379"/>
    </row>
    <row r="191" spans="3:7">
      <c r="C191" s="447"/>
      <c r="F191" s="379"/>
      <c r="G191" s="379"/>
    </row>
    <row r="192" spans="3:7">
      <c r="C192" s="447"/>
      <c r="F192" s="379"/>
      <c r="G192" s="379"/>
    </row>
    <row r="193" spans="3:7">
      <c r="C193" s="447"/>
      <c r="F193" s="379"/>
      <c r="G193" s="379"/>
    </row>
    <row r="194" spans="3:7">
      <c r="C194" s="447"/>
      <c r="F194" s="379"/>
      <c r="G194" s="379"/>
    </row>
    <row r="195" spans="3:7">
      <c r="F195" s="379"/>
      <c r="G195" s="379"/>
    </row>
    <row r="196" spans="3:7">
      <c r="F196" s="379"/>
      <c r="G196" s="379"/>
    </row>
    <row r="197" spans="3:7">
      <c r="F197" s="379"/>
      <c r="G197" s="379"/>
    </row>
    <row r="198" spans="3:7">
      <c r="F198" s="379"/>
      <c r="G198" s="379"/>
    </row>
    <row r="199" spans="3:7">
      <c r="F199" s="379"/>
      <c r="G199" s="379"/>
    </row>
    <row r="200" spans="3:7">
      <c r="F200" s="379"/>
      <c r="G200" s="379"/>
    </row>
    <row r="201" spans="3:7">
      <c r="F201" s="379"/>
      <c r="G201" s="379"/>
    </row>
    <row r="202" spans="3:7">
      <c r="F202" s="379"/>
      <c r="G202" s="379"/>
    </row>
    <row r="203" spans="3:7">
      <c r="F203" s="379"/>
      <c r="G203" s="379"/>
    </row>
    <row r="204" spans="3:7">
      <c r="F204" s="379"/>
      <c r="G204" s="379"/>
    </row>
    <row r="205" spans="3:7">
      <c r="F205" s="379"/>
      <c r="G205" s="379"/>
    </row>
    <row r="206" spans="3:7">
      <c r="F206" s="379"/>
      <c r="G206" s="379"/>
    </row>
    <row r="207" spans="3:7">
      <c r="F207" s="379"/>
      <c r="G207" s="379"/>
    </row>
    <row r="208" spans="3:7">
      <c r="F208" s="379"/>
      <c r="G208" s="379"/>
    </row>
    <row r="209" spans="3:7">
      <c r="F209" s="379"/>
      <c r="G209" s="379"/>
    </row>
    <row r="210" spans="3:7">
      <c r="F210" s="379"/>
      <c r="G210" s="379"/>
    </row>
    <row r="211" spans="3:7">
      <c r="F211" s="379"/>
      <c r="G211" s="379"/>
    </row>
    <row r="212" spans="3:7">
      <c r="F212" s="379"/>
      <c r="G212" s="379"/>
    </row>
    <row r="213" spans="3:7">
      <c r="F213" s="379"/>
      <c r="G213" s="379"/>
    </row>
    <row r="214" spans="3:7">
      <c r="F214" s="379"/>
      <c r="G214" s="379"/>
    </row>
    <row r="215" spans="3:7">
      <c r="F215" s="379"/>
      <c r="G215" s="379"/>
    </row>
    <row r="216" spans="3:7">
      <c r="F216" s="379"/>
      <c r="G216" s="379"/>
    </row>
    <row r="217" spans="3:7">
      <c r="F217" s="379"/>
      <c r="G217" s="379"/>
    </row>
    <row r="218" spans="3:7">
      <c r="F218" s="379"/>
      <c r="G218" s="379"/>
    </row>
    <row r="219" spans="3:7">
      <c r="F219" s="379"/>
      <c r="G219" s="379"/>
    </row>
    <row r="220" spans="3:7">
      <c r="F220" s="379"/>
      <c r="G220" s="379"/>
    </row>
    <row r="221" spans="3:7">
      <c r="F221" s="379"/>
      <c r="G221" s="379"/>
    </row>
    <row r="222" spans="3:7">
      <c r="C222" s="448"/>
      <c r="F222" s="449"/>
      <c r="G222" s="449"/>
    </row>
    <row r="223" spans="3:7">
      <c r="F223" s="379"/>
      <c r="G223" s="379"/>
    </row>
  </sheetData>
  <mergeCells count="1">
    <mergeCell ref="B1:G1"/>
  </mergeCells>
  <printOptions horizontalCentered="1"/>
  <pageMargins left="0.74803149606299191" right="0.74803149606299191" top="0.98425196850393715" bottom="0.98425196850393715" header="0.511811023622047" footer="0.511811023622047"/>
  <pageSetup paperSize="9" scale="59" fitToHeight="3" orientation="portrait" r:id="rId1"/>
  <headerFooter alignWithMargins="0">
    <oddFooter>&amp;LBill No. &amp;A&amp;R&amp;A/&amp;P</oddFooter>
  </headerFooter>
  <rowBreaks count="3" manualBreakCount="3">
    <brk id="42" min="1" max="6" man="1"/>
    <brk id="88" min="1" max="6" man="1"/>
    <brk id="120"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826F-B52F-4A9B-95E4-7BCCFE353C6B}">
  <sheetPr>
    <tabColor theme="3"/>
  </sheetPr>
  <dimension ref="A1:S33"/>
  <sheetViews>
    <sheetView showGridLines="0" view="pageBreakPreview" zoomScaleNormal="100" workbookViewId="0">
      <selection activeCell="E26" sqref="E26"/>
    </sheetView>
  </sheetViews>
  <sheetFormatPr defaultColWidth="9.28515625" defaultRowHeight="15"/>
  <cols>
    <col min="1" max="1" width="9.28515625" style="12"/>
    <col min="2" max="2" width="18" style="13" customWidth="1"/>
    <col min="3" max="3" width="51.42578125" style="12" customWidth="1"/>
    <col min="4" max="4" width="8.28515625" style="13" customWidth="1"/>
    <col min="5" max="5" width="12.5703125" style="13" customWidth="1"/>
    <col min="6" max="6" width="14.5703125" style="14" customWidth="1"/>
    <col min="7" max="7" width="16.28515625" style="14" customWidth="1"/>
    <col min="8" max="8" width="15" style="12" bestFit="1" customWidth="1"/>
    <col min="9" max="19" width="9.28515625" style="12"/>
    <col min="20" max="16384" width="9.28515625" style="319"/>
  </cols>
  <sheetData>
    <row r="1" spans="1:19" s="317" customFormat="1" ht="20.100000000000001" customHeight="1">
      <c r="A1" s="6"/>
      <c r="B1" s="553" t="s">
        <v>0</v>
      </c>
      <c r="C1" s="553"/>
      <c r="D1" s="553"/>
      <c r="E1" s="553"/>
      <c r="F1" s="553"/>
      <c r="G1" s="553"/>
      <c r="H1" s="253"/>
      <c r="I1" s="6"/>
      <c r="J1" s="6"/>
      <c r="K1" s="6"/>
      <c r="L1" s="6"/>
      <c r="M1" s="6"/>
      <c r="N1" s="6"/>
      <c r="O1" s="6"/>
      <c r="P1" s="6"/>
      <c r="Q1" s="6"/>
      <c r="R1" s="6"/>
      <c r="S1" s="6"/>
    </row>
    <row r="2" spans="1:19" ht="20.100000000000001" customHeight="1">
      <c r="B2" s="11" t="s">
        <v>1</v>
      </c>
      <c r="H2" s="257"/>
    </row>
    <row r="3" spans="1:19" ht="20.100000000000001" customHeight="1">
      <c r="B3" s="517" t="s">
        <v>18</v>
      </c>
      <c r="C3" s="320" t="s">
        <v>149</v>
      </c>
      <c r="D3" s="321"/>
      <c r="E3" s="321"/>
      <c r="F3" s="322"/>
      <c r="G3" s="322"/>
      <c r="H3" s="323"/>
    </row>
    <row r="4" spans="1:19" ht="20.100000000000001" customHeight="1">
      <c r="B4" s="517" t="s">
        <v>20</v>
      </c>
      <c r="C4" s="320" t="s">
        <v>150</v>
      </c>
      <c r="D4" s="321"/>
      <c r="E4" s="321"/>
      <c r="F4" s="322"/>
      <c r="G4" s="322"/>
      <c r="H4" s="324"/>
    </row>
    <row r="5" spans="1:19" ht="13.35" customHeight="1">
      <c r="B5" s="321"/>
      <c r="C5" s="320"/>
      <c r="D5" s="321"/>
      <c r="E5" s="321"/>
      <c r="F5" s="325"/>
      <c r="G5" s="325"/>
      <c r="H5" s="326"/>
    </row>
    <row r="6" spans="1:19">
      <c r="B6" s="327" t="s">
        <v>21</v>
      </c>
      <c r="C6" s="327" t="s">
        <v>22</v>
      </c>
      <c r="D6" s="327" t="s">
        <v>23</v>
      </c>
      <c r="E6" s="328" t="s">
        <v>24</v>
      </c>
      <c r="F6" s="329" t="s">
        <v>25</v>
      </c>
      <c r="G6" s="330" t="s">
        <v>26</v>
      </c>
      <c r="H6" s="331"/>
    </row>
    <row r="7" spans="1:19">
      <c r="B7" s="332"/>
      <c r="C7" s="333"/>
      <c r="D7" s="332"/>
      <c r="E7" s="334"/>
      <c r="F7" s="335" t="s">
        <v>27</v>
      </c>
      <c r="G7" s="336" t="s">
        <v>27</v>
      </c>
      <c r="H7" s="331"/>
    </row>
    <row r="8" spans="1:19" ht="12.75" customHeight="1">
      <c r="B8" s="337"/>
      <c r="C8" s="338"/>
      <c r="D8" s="337"/>
      <c r="E8" s="337"/>
      <c r="F8" s="339"/>
      <c r="G8" s="339"/>
      <c r="H8" s="340"/>
    </row>
    <row r="9" spans="1:19">
      <c r="B9" s="341"/>
      <c r="C9" s="342" t="s">
        <v>150</v>
      </c>
      <c r="D9" s="343"/>
      <c r="E9" s="344"/>
      <c r="F9" s="345"/>
      <c r="G9" s="346"/>
      <c r="H9" s="347"/>
    </row>
    <row r="10" spans="1:19">
      <c r="B10" s="341"/>
      <c r="C10" s="348"/>
      <c r="D10" s="343"/>
      <c r="E10" s="344"/>
      <c r="F10" s="345"/>
      <c r="G10" s="346"/>
      <c r="H10" s="349"/>
    </row>
    <row r="11" spans="1:19">
      <c r="B11" s="518" t="s">
        <v>151</v>
      </c>
      <c r="C11" s="348" t="s">
        <v>152</v>
      </c>
      <c r="D11" s="343" t="s">
        <v>31</v>
      </c>
      <c r="E11" s="350">
        <v>1</v>
      </c>
      <c r="F11" s="351"/>
      <c r="G11" s="352">
        <f>E11*F11</f>
        <v>0</v>
      </c>
      <c r="H11" s="349"/>
    </row>
    <row r="12" spans="1:19">
      <c r="B12" s="518" t="s">
        <v>153</v>
      </c>
      <c r="C12" s="348" t="s">
        <v>154</v>
      </c>
      <c r="D12" s="343" t="s">
        <v>31</v>
      </c>
      <c r="E12" s="350">
        <v>1</v>
      </c>
      <c r="F12" s="351"/>
      <c r="G12" s="352">
        <f>E12*F12</f>
        <v>0</v>
      </c>
      <c r="H12" s="349"/>
    </row>
    <row r="13" spans="1:19">
      <c r="B13" s="519" t="s">
        <v>155</v>
      </c>
      <c r="C13" s="353" t="s">
        <v>156</v>
      </c>
      <c r="D13" s="354" t="s">
        <v>31</v>
      </c>
      <c r="E13" s="355">
        <v>1</v>
      </c>
      <c r="F13" s="356"/>
      <c r="G13" s="357">
        <f>E13*F13</f>
        <v>0</v>
      </c>
      <c r="H13" s="349"/>
    </row>
    <row r="14" spans="1:19" ht="30">
      <c r="B14" s="519" t="s">
        <v>157</v>
      </c>
      <c r="C14" s="353" t="s">
        <v>158</v>
      </c>
      <c r="D14" s="354" t="s">
        <v>55</v>
      </c>
      <c r="E14" s="355">
        <v>3</v>
      </c>
      <c r="F14" s="356"/>
      <c r="G14" s="357">
        <f>E14*F14</f>
        <v>0</v>
      </c>
      <c r="H14" s="349"/>
    </row>
    <row r="15" spans="1:19" ht="30">
      <c r="B15" s="519" t="s">
        <v>159</v>
      </c>
      <c r="C15" s="353" t="s">
        <v>160</v>
      </c>
      <c r="D15" s="354" t="s">
        <v>31</v>
      </c>
      <c r="E15" s="355">
        <v>1</v>
      </c>
      <c r="F15" s="356"/>
      <c r="G15" s="357">
        <f>E15*F15</f>
        <v>0</v>
      </c>
      <c r="H15" s="349"/>
    </row>
    <row r="16" spans="1:19">
      <c r="B16" s="341"/>
      <c r="C16" s="348"/>
      <c r="D16" s="343"/>
      <c r="E16" s="350"/>
      <c r="F16" s="351"/>
      <c r="G16" s="352"/>
      <c r="H16" s="349"/>
    </row>
    <row r="17" spans="1:19" ht="60">
      <c r="B17" s="341"/>
      <c r="C17" s="358" t="s">
        <v>161</v>
      </c>
      <c r="D17" s="343"/>
      <c r="E17" s="350"/>
      <c r="F17" s="351"/>
      <c r="G17" s="352"/>
      <c r="H17" s="349"/>
    </row>
    <row r="18" spans="1:19">
      <c r="B18" s="341"/>
      <c r="C18" s="348"/>
      <c r="D18" s="343"/>
      <c r="E18" s="350"/>
      <c r="F18" s="351"/>
      <c r="G18" s="352"/>
      <c r="H18" s="349"/>
    </row>
    <row r="19" spans="1:19">
      <c r="B19" s="341"/>
      <c r="C19" s="342" t="s">
        <v>162</v>
      </c>
      <c r="D19" s="343"/>
      <c r="E19" s="350"/>
      <c r="F19" s="351"/>
      <c r="G19" s="352"/>
      <c r="H19" s="349"/>
    </row>
    <row r="20" spans="1:19">
      <c r="B20" s="341"/>
      <c r="C20" s="342"/>
      <c r="D20" s="343"/>
      <c r="E20" s="350"/>
      <c r="F20" s="351"/>
      <c r="G20" s="352"/>
      <c r="H20" s="349"/>
    </row>
    <row r="21" spans="1:19">
      <c r="B21" s="518" t="s">
        <v>163</v>
      </c>
      <c r="C21" s="348" t="s">
        <v>164</v>
      </c>
      <c r="D21" s="343" t="s">
        <v>108</v>
      </c>
      <c r="E21" s="350">
        <v>1</v>
      </c>
      <c r="F21" s="351"/>
      <c r="G21" s="352">
        <f>E21*F21</f>
        <v>0</v>
      </c>
      <c r="H21" s="349"/>
    </row>
    <row r="22" spans="1:19">
      <c r="B22" s="341"/>
      <c r="C22" s="348"/>
      <c r="D22" s="343"/>
      <c r="E22" s="350"/>
      <c r="F22" s="351"/>
      <c r="G22" s="352"/>
      <c r="H22" s="349"/>
    </row>
    <row r="23" spans="1:19">
      <c r="B23" s="341"/>
      <c r="C23" s="342" t="s">
        <v>165</v>
      </c>
      <c r="D23" s="343"/>
      <c r="E23" s="350"/>
      <c r="F23" s="351"/>
      <c r="G23" s="352"/>
      <c r="H23" s="349"/>
    </row>
    <row r="24" spans="1:19">
      <c r="B24" s="341"/>
      <c r="C24" s="342"/>
      <c r="D24" s="343"/>
      <c r="E24" s="350"/>
      <c r="F24" s="351"/>
      <c r="G24" s="352"/>
      <c r="H24" s="349"/>
    </row>
    <row r="25" spans="1:19">
      <c r="B25" s="518" t="s">
        <v>166</v>
      </c>
      <c r="C25" s="348" t="s">
        <v>167</v>
      </c>
      <c r="D25" s="343" t="s">
        <v>168</v>
      </c>
      <c r="E25" s="350">
        <f>E14</f>
        <v>3</v>
      </c>
      <c r="F25" s="351"/>
      <c r="G25" s="352">
        <f>E25*F25</f>
        <v>0</v>
      </c>
      <c r="H25" s="349"/>
    </row>
    <row r="26" spans="1:19">
      <c r="B26" s="359"/>
      <c r="C26" s="348"/>
      <c r="D26" s="343"/>
      <c r="E26" s="360"/>
      <c r="F26" s="351"/>
      <c r="G26" s="352"/>
      <c r="H26" s="349"/>
    </row>
    <row r="27" spans="1:19">
      <c r="B27" s="359"/>
      <c r="C27" s="348"/>
      <c r="D27" s="343"/>
      <c r="E27" s="360"/>
      <c r="F27" s="351"/>
      <c r="G27" s="352"/>
      <c r="H27" s="349"/>
    </row>
    <row r="28" spans="1:19" s="318" customFormat="1">
      <c r="A28" s="320"/>
      <c r="B28" s="361"/>
      <c r="C28" s="362"/>
      <c r="D28" s="361"/>
      <c r="E28" s="363"/>
      <c r="F28" s="168"/>
      <c r="G28" s="168"/>
      <c r="H28" s="364"/>
      <c r="I28" s="320"/>
      <c r="J28" s="320"/>
      <c r="K28" s="320"/>
      <c r="L28" s="320"/>
      <c r="M28" s="320"/>
      <c r="N28" s="320"/>
      <c r="O28" s="320"/>
      <c r="P28" s="320"/>
      <c r="Q28" s="320"/>
      <c r="R28" s="320"/>
      <c r="S28" s="320"/>
    </row>
    <row r="29" spans="1:19">
      <c r="B29" s="361"/>
      <c r="C29" s="362"/>
      <c r="D29" s="361"/>
      <c r="E29" s="363"/>
      <c r="F29" s="168"/>
      <c r="G29" s="168"/>
      <c r="H29" s="349"/>
    </row>
    <row r="30" spans="1:19" s="318" customFormat="1">
      <c r="A30" s="320"/>
      <c r="B30" s="361"/>
      <c r="C30" s="362"/>
      <c r="D30" s="361"/>
      <c r="E30" s="363"/>
      <c r="F30" s="168"/>
      <c r="G30" s="168"/>
      <c r="H30" s="364"/>
      <c r="I30" s="320"/>
      <c r="J30" s="320"/>
      <c r="K30" s="320"/>
      <c r="L30" s="320"/>
      <c r="M30" s="320"/>
      <c r="N30" s="320"/>
      <c r="O30" s="320"/>
      <c r="P30" s="320"/>
      <c r="Q30" s="320"/>
      <c r="R30" s="320"/>
      <c r="S30" s="320"/>
    </row>
    <row r="31" spans="1:19">
      <c r="B31" s="365"/>
      <c r="C31" s="366"/>
      <c r="D31" s="365"/>
      <c r="E31" s="367"/>
      <c r="F31" s="368"/>
      <c r="G31" s="368"/>
    </row>
    <row r="32" spans="1:19">
      <c r="B32" s="369"/>
      <c r="C32" s="370"/>
      <c r="D32" s="371"/>
      <c r="E32" s="372"/>
      <c r="F32" s="516" t="s">
        <v>148</v>
      </c>
      <c r="G32" s="374">
        <f>SUM(G11:G31)</f>
        <v>0</v>
      </c>
    </row>
    <row r="33" spans="3:7">
      <c r="C33" s="375"/>
      <c r="F33" s="167"/>
      <c r="G33" s="167"/>
    </row>
  </sheetData>
  <mergeCells count="1">
    <mergeCell ref="B1:G1"/>
  </mergeCells>
  <pageMargins left="0.74803149606299191" right="0.49803149600000002" top="0.98425196850393715" bottom="0.98425196850393715" header="0.511811023622047" footer="0.511811023622047"/>
  <pageSetup paperSize="9" scale="67" fitToHeight="3" orientation="portrait" horizontalDpi="300" verticalDpi="300" r:id="rId1"/>
  <headerFooter alignWithMargins="0">
    <oddFooter>&amp;LBill No. &amp;A&amp;R&amp;A/&amp;P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36DC-108E-4283-902D-D7CCB27D0CBF}">
  <sheetPr>
    <tabColor theme="3"/>
  </sheetPr>
  <dimension ref="B1:H129"/>
  <sheetViews>
    <sheetView view="pageBreakPreview" zoomScale="85" zoomScaleNormal="100" workbookViewId="0">
      <selection activeCell="F15" sqref="F15"/>
    </sheetView>
  </sheetViews>
  <sheetFormatPr defaultColWidth="9.28515625" defaultRowHeight="15"/>
  <cols>
    <col min="1" max="1" width="9.28515625" style="254"/>
    <col min="2" max="2" width="19.28515625" style="7" customWidth="1"/>
    <col min="3" max="3" width="39.7109375" style="254" customWidth="1"/>
    <col min="4" max="4" width="9.42578125" style="7" customWidth="1"/>
    <col min="5" max="5" width="15.28515625" style="255" customWidth="1"/>
    <col min="6" max="6" width="14.28515625" style="256" customWidth="1"/>
    <col min="7" max="7" width="18.42578125" style="256" customWidth="1"/>
    <col min="8" max="8" width="15" style="254" bestFit="1" customWidth="1"/>
    <col min="9" max="9" width="9.28515625" style="254"/>
    <col min="10" max="10" width="11.7109375" style="254" bestFit="1" customWidth="1"/>
    <col min="11" max="16384" width="9.28515625" style="254"/>
  </cols>
  <sheetData>
    <row r="1" spans="2:8" ht="20.100000000000001" customHeight="1">
      <c r="B1" s="554" t="s">
        <v>0</v>
      </c>
      <c r="C1" s="555"/>
      <c r="D1" s="555"/>
      <c r="E1" s="555"/>
      <c r="F1" s="555"/>
      <c r="G1" s="556"/>
      <c r="H1" s="253"/>
    </row>
    <row r="2" spans="2:8" s="251" customFormat="1" ht="20.100000000000001" customHeight="1">
      <c r="B2" s="166" t="s">
        <v>1</v>
      </c>
      <c r="C2" s="12"/>
      <c r="D2" s="13"/>
      <c r="E2" s="13"/>
      <c r="F2" s="167"/>
      <c r="G2" s="168"/>
      <c r="H2" s="257"/>
    </row>
    <row r="3" spans="2:8" ht="20.100000000000001" customHeight="1">
      <c r="B3" s="520" t="s">
        <v>18</v>
      </c>
      <c r="C3" s="15" t="s">
        <v>169</v>
      </c>
      <c r="D3" s="16"/>
      <c r="E3" s="258"/>
      <c r="F3" s="259"/>
      <c r="G3" s="260"/>
      <c r="H3" s="261"/>
    </row>
    <row r="4" spans="2:8" ht="20.100000000000001" customHeight="1">
      <c r="B4" s="520" t="s">
        <v>20</v>
      </c>
      <c r="C4" s="15" t="s">
        <v>170</v>
      </c>
      <c r="D4" s="16"/>
      <c r="E4" s="258"/>
      <c r="F4" s="259"/>
      <c r="G4" s="260"/>
      <c r="H4" s="262"/>
    </row>
    <row r="5" spans="2:8" ht="13.15" customHeight="1">
      <c r="B5" s="263"/>
      <c r="C5" s="15"/>
      <c r="D5" s="16"/>
      <c r="E5" s="264"/>
      <c r="F5" s="265"/>
      <c r="G5" s="266"/>
      <c r="H5" s="267"/>
    </row>
    <row r="6" spans="2:8" s="4" customFormat="1">
      <c r="B6" s="268" t="s">
        <v>21</v>
      </c>
      <c r="C6" s="269" t="s">
        <v>22</v>
      </c>
      <c r="D6" s="269" t="s">
        <v>23</v>
      </c>
      <c r="E6" s="270" t="s">
        <v>24</v>
      </c>
      <c r="F6" s="271" t="s">
        <v>25</v>
      </c>
      <c r="G6" s="272" t="s">
        <v>26</v>
      </c>
      <c r="H6" s="273"/>
    </row>
    <row r="7" spans="2:8" s="4" customFormat="1">
      <c r="B7" s="274"/>
      <c r="C7" s="275"/>
      <c r="D7" s="276"/>
      <c r="E7" s="277"/>
      <c r="F7" s="278" t="s">
        <v>27</v>
      </c>
      <c r="G7" s="279" t="s">
        <v>27</v>
      </c>
      <c r="H7" s="273"/>
    </row>
    <row r="8" spans="2:8" ht="12.75" customHeight="1">
      <c r="B8" s="280"/>
      <c r="C8" s="57"/>
      <c r="D8" s="49"/>
      <c r="E8" s="281"/>
      <c r="F8" s="282"/>
      <c r="G8" s="283"/>
      <c r="H8" s="284"/>
    </row>
    <row r="9" spans="2:8">
      <c r="B9" s="280"/>
      <c r="C9" s="285" t="s">
        <v>171</v>
      </c>
      <c r="D9" s="49"/>
      <c r="E9" s="281"/>
      <c r="F9" s="282"/>
      <c r="G9" s="283"/>
      <c r="H9" s="286"/>
    </row>
    <row r="10" spans="2:8">
      <c r="B10" s="280"/>
      <c r="C10" s="285"/>
      <c r="D10" s="49"/>
      <c r="E10" s="281"/>
      <c r="F10" s="282"/>
      <c r="G10" s="283"/>
      <c r="H10" s="253"/>
    </row>
    <row r="11" spans="2:8">
      <c r="B11" s="280"/>
      <c r="C11" s="521" t="s">
        <v>172</v>
      </c>
      <c r="D11" s="49"/>
      <c r="E11" s="281"/>
      <c r="F11" s="282"/>
      <c r="G11" s="283"/>
      <c r="H11" s="253"/>
    </row>
    <row r="12" spans="2:8">
      <c r="B12" s="280"/>
      <c r="C12" s="57"/>
      <c r="D12" s="49"/>
      <c r="E12" s="281"/>
      <c r="F12" s="282"/>
      <c r="G12" s="283"/>
      <c r="H12" s="253"/>
    </row>
    <row r="13" spans="2:8">
      <c r="B13" s="280" t="s">
        <v>173</v>
      </c>
      <c r="C13" s="55" t="s">
        <v>174</v>
      </c>
      <c r="D13" s="49" t="s">
        <v>175</v>
      </c>
      <c r="E13" s="281">
        <v>10</v>
      </c>
      <c r="F13" s="287"/>
      <c r="G13" s="288" t="s">
        <v>34</v>
      </c>
      <c r="H13" s="253"/>
    </row>
    <row r="14" spans="2:8">
      <c r="B14" s="280" t="s">
        <v>176</v>
      </c>
      <c r="C14" s="55" t="s">
        <v>177</v>
      </c>
      <c r="D14" s="49" t="s">
        <v>175</v>
      </c>
      <c r="E14" s="281">
        <v>10</v>
      </c>
      <c r="F14" s="287"/>
      <c r="G14" s="288" t="s">
        <v>34</v>
      </c>
      <c r="H14" s="253"/>
    </row>
    <row r="15" spans="2:8">
      <c r="B15" s="280" t="s">
        <v>178</v>
      </c>
      <c r="C15" s="55" t="s">
        <v>179</v>
      </c>
      <c r="D15" s="49" t="s">
        <v>175</v>
      </c>
      <c r="E15" s="281">
        <v>10</v>
      </c>
      <c r="F15" s="287"/>
      <c r="G15" s="288" t="s">
        <v>34</v>
      </c>
      <c r="H15" s="253"/>
    </row>
    <row r="16" spans="2:8">
      <c r="B16" s="280" t="s">
        <v>180</v>
      </c>
      <c r="C16" s="55" t="s">
        <v>181</v>
      </c>
      <c r="D16" s="49" t="s">
        <v>175</v>
      </c>
      <c r="E16" s="281">
        <v>10</v>
      </c>
      <c r="F16" s="287"/>
      <c r="G16" s="288" t="s">
        <v>34</v>
      </c>
      <c r="H16" s="253"/>
    </row>
    <row r="17" spans="2:8">
      <c r="B17" s="280" t="s">
        <v>182</v>
      </c>
      <c r="C17" s="522" t="s">
        <v>183</v>
      </c>
      <c r="D17" s="49" t="s">
        <v>175</v>
      </c>
      <c r="E17" s="289">
        <v>10</v>
      </c>
      <c r="F17" s="287"/>
      <c r="G17" s="288" t="s">
        <v>34</v>
      </c>
      <c r="H17" s="253"/>
    </row>
    <row r="18" spans="2:8">
      <c r="B18" s="280" t="s">
        <v>184</v>
      </c>
      <c r="C18" s="55" t="s">
        <v>185</v>
      </c>
      <c r="D18" s="49" t="s">
        <v>175</v>
      </c>
      <c r="E18" s="281">
        <v>7</v>
      </c>
      <c r="F18" s="287"/>
      <c r="G18" s="288" t="s">
        <v>34</v>
      </c>
      <c r="H18" s="253"/>
    </row>
    <row r="19" spans="2:8">
      <c r="B19" s="280" t="s">
        <v>186</v>
      </c>
      <c r="C19" s="55" t="s">
        <v>187</v>
      </c>
      <c r="D19" s="49" t="s">
        <v>175</v>
      </c>
      <c r="E19" s="281">
        <v>7</v>
      </c>
      <c r="F19" s="287"/>
      <c r="G19" s="288" t="s">
        <v>34</v>
      </c>
      <c r="H19" s="253"/>
    </row>
    <row r="20" spans="2:8">
      <c r="B20" s="280"/>
      <c r="C20" s="55"/>
      <c r="D20" s="49"/>
      <c r="E20" s="281"/>
      <c r="F20" s="287"/>
      <c r="G20" s="288"/>
      <c r="H20" s="253"/>
    </row>
    <row r="21" spans="2:8">
      <c r="B21" s="280"/>
      <c r="C21" s="56" t="s">
        <v>188</v>
      </c>
      <c r="D21" s="49"/>
      <c r="E21" s="281"/>
      <c r="F21" s="287"/>
      <c r="G21" s="288"/>
      <c r="H21" s="253"/>
    </row>
    <row r="22" spans="2:8">
      <c r="B22" s="280"/>
      <c r="C22" s="56"/>
      <c r="D22" s="49"/>
      <c r="E22" s="281"/>
      <c r="F22" s="287"/>
      <c r="G22" s="288"/>
      <c r="H22" s="253"/>
    </row>
    <row r="23" spans="2:8">
      <c r="B23" s="280" t="s">
        <v>189</v>
      </c>
      <c r="C23" s="57" t="s">
        <v>190</v>
      </c>
      <c r="D23" s="49" t="s">
        <v>191</v>
      </c>
      <c r="E23" s="281">
        <v>1</v>
      </c>
      <c r="F23" s="287"/>
      <c r="G23" s="288" t="s">
        <v>34</v>
      </c>
      <c r="H23" s="253"/>
    </row>
    <row r="24" spans="2:8">
      <c r="B24" s="280" t="s">
        <v>192</v>
      </c>
      <c r="C24" s="57" t="s">
        <v>193</v>
      </c>
      <c r="D24" s="49" t="s">
        <v>194</v>
      </c>
      <c r="E24" s="281">
        <v>1</v>
      </c>
      <c r="F24" s="287"/>
      <c r="G24" s="288" t="s">
        <v>34</v>
      </c>
      <c r="H24" s="253"/>
    </row>
    <row r="25" spans="2:8">
      <c r="B25" s="280" t="s">
        <v>195</v>
      </c>
      <c r="C25" s="57" t="s">
        <v>196</v>
      </c>
      <c r="D25" s="49" t="s">
        <v>194</v>
      </c>
      <c r="E25" s="281">
        <v>0.5</v>
      </c>
      <c r="F25" s="287"/>
      <c r="G25" s="288" t="s">
        <v>34</v>
      </c>
      <c r="H25" s="253"/>
    </row>
    <row r="26" spans="2:8">
      <c r="B26" s="280" t="s">
        <v>197</v>
      </c>
      <c r="C26" s="55" t="s">
        <v>198</v>
      </c>
      <c r="D26" s="49" t="s">
        <v>194</v>
      </c>
      <c r="E26" s="281">
        <v>10</v>
      </c>
      <c r="F26" s="287"/>
      <c r="G26" s="288" t="s">
        <v>34</v>
      </c>
      <c r="H26" s="253"/>
    </row>
    <row r="27" spans="2:8">
      <c r="B27" s="280" t="s">
        <v>199</v>
      </c>
      <c r="C27" s="55" t="s">
        <v>200</v>
      </c>
      <c r="D27" s="49" t="s">
        <v>194</v>
      </c>
      <c r="E27" s="281">
        <v>0.5</v>
      </c>
      <c r="F27" s="287"/>
      <c r="G27" s="288" t="s">
        <v>34</v>
      </c>
      <c r="H27" s="253"/>
    </row>
    <row r="28" spans="2:8">
      <c r="B28" s="280" t="s">
        <v>201</v>
      </c>
      <c r="C28" s="55" t="s">
        <v>202</v>
      </c>
      <c r="D28" s="49" t="s">
        <v>194</v>
      </c>
      <c r="E28" s="281">
        <v>0.5</v>
      </c>
      <c r="F28" s="287"/>
      <c r="G28" s="288" t="s">
        <v>34</v>
      </c>
      <c r="H28" s="253"/>
    </row>
    <row r="29" spans="2:8">
      <c r="B29" s="280" t="s">
        <v>203</v>
      </c>
      <c r="C29" s="57" t="s">
        <v>204</v>
      </c>
      <c r="D29" s="49" t="s">
        <v>60</v>
      </c>
      <c r="E29" s="281">
        <v>5000</v>
      </c>
      <c r="F29" s="287"/>
      <c r="G29" s="288" t="s">
        <v>34</v>
      </c>
      <c r="H29" s="253"/>
    </row>
    <row r="30" spans="2:8" ht="33.75" customHeight="1">
      <c r="B30" s="280" t="s">
        <v>205</v>
      </c>
      <c r="C30" s="57" t="s">
        <v>206</v>
      </c>
      <c r="D30" s="49" t="s">
        <v>207</v>
      </c>
      <c r="E30" s="281">
        <v>0.5</v>
      </c>
      <c r="F30" s="287"/>
      <c r="G30" s="288" t="s">
        <v>34</v>
      </c>
      <c r="H30" s="253"/>
    </row>
    <row r="31" spans="2:8" ht="30" customHeight="1">
      <c r="B31" s="280" t="s">
        <v>208</v>
      </c>
      <c r="C31" s="57" t="s">
        <v>209</v>
      </c>
      <c r="D31" s="49" t="s">
        <v>207</v>
      </c>
      <c r="E31" s="281">
        <v>0.5</v>
      </c>
      <c r="F31" s="287"/>
      <c r="G31" s="288" t="s">
        <v>34</v>
      </c>
      <c r="H31" s="253"/>
    </row>
    <row r="32" spans="2:8" ht="30">
      <c r="B32" s="280" t="s">
        <v>210</v>
      </c>
      <c r="C32" s="57" t="s">
        <v>211</v>
      </c>
      <c r="D32" s="49" t="s">
        <v>212</v>
      </c>
      <c r="E32" s="281">
        <v>1</v>
      </c>
      <c r="F32" s="287"/>
      <c r="G32" s="288" t="s">
        <v>34</v>
      </c>
      <c r="H32" s="253"/>
    </row>
    <row r="33" spans="2:8">
      <c r="B33" s="280" t="s">
        <v>213</v>
      </c>
      <c r="C33" s="55" t="s">
        <v>214</v>
      </c>
      <c r="D33" s="49" t="s">
        <v>194</v>
      </c>
      <c r="E33" s="281">
        <v>0.5</v>
      </c>
      <c r="F33" s="287"/>
      <c r="G33" s="288" t="s">
        <v>34</v>
      </c>
      <c r="H33" s="253"/>
    </row>
    <row r="34" spans="2:8">
      <c r="B34" s="280" t="s">
        <v>215</v>
      </c>
      <c r="C34" s="57" t="s">
        <v>216</v>
      </c>
      <c r="D34" s="49" t="s">
        <v>194</v>
      </c>
      <c r="E34" s="281">
        <v>0.5</v>
      </c>
      <c r="F34" s="287"/>
      <c r="G34" s="288" t="s">
        <v>34</v>
      </c>
      <c r="H34" s="253"/>
    </row>
    <row r="35" spans="2:8">
      <c r="B35" s="280"/>
      <c r="C35" s="57" t="s">
        <v>217</v>
      </c>
      <c r="D35" s="49"/>
      <c r="E35" s="281"/>
      <c r="F35" s="287"/>
      <c r="G35" s="288"/>
      <c r="H35" s="253"/>
    </row>
    <row r="36" spans="2:8">
      <c r="B36" s="280" t="s">
        <v>218</v>
      </c>
      <c r="C36" s="55" t="s">
        <v>219</v>
      </c>
      <c r="D36" s="290" t="s">
        <v>212</v>
      </c>
      <c r="E36" s="291">
        <v>16</v>
      </c>
      <c r="F36" s="292"/>
      <c r="G36" s="288" t="s">
        <v>34</v>
      </c>
      <c r="H36" s="253"/>
    </row>
    <row r="37" spans="2:8">
      <c r="B37" s="280"/>
      <c r="C37" s="55" t="s">
        <v>217</v>
      </c>
      <c r="D37" s="49"/>
      <c r="E37" s="281"/>
      <c r="F37" s="287"/>
      <c r="G37" s="288"/>
      <c r="H37" s="253"/>
    </row>
    <row r="38" spans="2:8">
      <c r="B38" s="280" t="s">
        <v>220</v>
      </c>
      <c r="C38" s="57" t="s">
        <v>221</v>
      </c>
      <c r="D38" s="49" t="s">
        <v>212</v>
      </c>
      <c r="E38" s="281">
        <v>16</v>
      </c>
      <c r="F38" s="293"/>
      <c r="G38" s="288" t="s">
        <v>34</v>
      </c>
      <c r="H38" s="253"/>
    </row>
    <row r="39" spans="2:8">
      <c r="B39" s="280"/>
      <c r="C39" s="57" t="s">
        <v>217</v>
      </c>
      <c r="D39" s="49"/>
      <c r="E39" s="281"/>
      <c r="F39" s="287"/>
      <c r="G39" s="288"/>
      <c r="H39" s="253"/>
    </row>
    <row r="40" spans="2:8" ht="24.75" customHeight="1">
      <c r="B40" s="280" t="s">
        <v>222</v>
      </c>
      <c r="C40" s="57" t="s">
        <v>223</v>
      </c>
      <c r="D40" s="49" t="s">
        <v>212</v>
      </c>
      <c r="E40" s="281">
        <v>2</v>
      </c>
      <c r="F40" s="287"/>
      <c r="G40" s="288" t="s">
        <v>34</v>
      </c>
      <c r="H40" s="253"/>
    </row>
    <row r="41" spans="2:8" ht="30.75" customHeight="1">
      <c r="B41" s="280" t="s">
        <v>224</v>
      </c>
      <c r="C41" s="57" t="s">
        <v>225</v>
      </c>
      <c r="D41" s="49" t="s">
        <v>207</v>
      </c>
      <c r="E41" s="281">
        <v>5</v>
      </c>
      <c r="F41" s="287"/>
      <c r="G41" s="288" t="s">
        <v>34</v>
      </c>
      <c r="H41" s="253"/>
    </row>
    <row r="42" spans="2:8" ht="27" customHeight="1">
      <c r="B42" s="280" t="s">
        <v>226</v>
      </c>
      <c r="C42" s="57" t="s">
        <v>227</v>
      </c>
      <c r="D42" s="49" t="s">
        <v>194</v>
      </c>
      <c r="E42" s="281">
        <v>2</v>
      </c>
      <c r="F42" s="293"/>
      <c r="G42" s="288" t="s">
        <v>34</v>
      </c>
      <c r="H42" s="253"/>
    </row>
    <row r="43" spans="2:8">
      <c r="B43" s="280" t="s">
        <v>228</v>
      </c>
      <c r="C43" s="57" t="s">
        <v>229</v>
      </c>
      <c r="D43" s="49" t="s">
        <v>194</v>
      </c>
      <c r="E43" s="281">
        <v>2</v>
      </c>
      <c r="F43" s="287"/>
      <c r="G43" s="288" t="s">
        <v>34</v>
      </c>
      <c r="H43" s="253"/>
    </row>
    <row r="44" spans="2:8">
      <c r="B44" s="280"/>
      <c r="C44" s="57"/>
      <c r="D44" s="49"/>
      <c r="E44" s="281"/>
      <c r="F44" s="287"/>
      <c r="G44" s="288"/>
      <c r="H44" s="253"/>
    </row>
    <row r="45" spans="2:8">
      <c r="B45" s="280"/>
      <c r="C45" s="57" t="s">
        <v>230</v>
      </c>
      <c r="D45" s="49"/>
      <c r="E45" s="281"/>
      <c r="F45" s="287"/>
      <c r="G45" s="288"/>
      <c r="H45" s="253"/>
    </row>
    <row r="46" spans="2:8">
      <c r="B46" s="280"/>
      <c r="C46" s="294"/>
      <c r="D46" s="49"/>
      <c r="E46" s="281"/>
      <c r="F46" s="282"/>
      <c r="G46" s="283"/>
      <c r="H46" s="253"/>
    </row>
    <row r="47" spans="2:8" s="15" customFormat="1">
      <c r="B47" s="280" t="s">
        <v>231</v>
      </c>
      <c r="C47" s="295" t="s">
        <v>232</v>
      </c>
      <c r="D47" s="49" t="s">
        <v>175</v>
      </c>
      <c r="E47" s="281">
        <v>5</v>
      </c>
      <c r="F47" s="282"/>
      <c r="G47" s="288" t="s">
        <v>34</v>
      </c>
      <c r="H47" s="296"/>
    </row>
    <row r="48" spans="2:8">
      <c r="B48" s="280"/>
      <c r="C48" s="56"/>
      <c r="D48" s="49"/>
      <c r="E48" s="281"/>
      <c r="F48" s="287"/>
      <c r="G48" s="288"/>
      <c r="H48" s="253"/>
    </row>
    <row r="49" spans="2:8" s="15" customFormat="1">
      <c r="B49" s="280"/>
      <c r="C49" s="57" t="s">
        <v>233</v>
      </c>
      <c r="D49" s="49"/>
      <c r="E49" s="281"/>
      <c r="F49" s="287"/>
      <c r="G49" s="288"/>
      <c r="H49" s="297"/>
    </row>
    <row r="50" spans="2:8">
      <c r="B50" s="280"/>
      <c r="C50" s="55"/>
      <c r="D50" s="49"/>
      <c r="E50" s="281"/>
      <c r="F50" s="287"/>
      <c r="G50" s="288"/>
      <c r="H50" s="253"/>
    </row>
    <row r="51" spans="2:8">
      <c r="B51" s="280" t="s">
        <v>231</v>
      </c>
      <c r="C51" s="55" t="s">
        <v>234</v>
      </c>
      <c r="D51" s="49" t="s">
        <v>175</v>
      </c>
      <c r="E51" s="281">
        <v>4</v>
      </c>
      <c r="F51" s="287"/>
      <c r="G51" s="288" t="s">
        <v>34</v>
      </c>
      <c r="H51" s="253"/>
    </row>
    <row r="52" spans="2:8">
      <c r="B52" s="280" t="s">
        <v>235</v>
      </c>
      <c r="C52" s="55" t="s">
        <v>236</v>
      </c>
      <c r="D52" s="49" t="s">
        <v>175</v>
      </c>
      <c r="E52" s="281">
        <v>4</v>
      </c>
      <c r="F52" s="287"/>
      <c r="G52" s="288" t="s">
        <v>34</v>
      </c>
      <c r="H52" s="253"/>
    </row>
    <row r="53" spans="2:8">
      <c r="B53" s="280"/>
      <c r="C53" s="55"/>
      <c r="D53" s="49"/>
      <c r="E53" s="281"/>
      <c r="F53" s="287"/>
      <c r="G53" s="288"/>
      <c r="H53" s="253"/>
    </row>
    <row r="54" spans="2:8">
      <c r="B54" s="280"/>
      <c r="C54" s="294" t="s">
        <v>237</v>
      </c>
      <c r="D54" s="49"/>
      <c r="E54" s="281"/>
      <c r="F54" s="282"/>
      <c r="G54" s="283"/>
      <c r="H54" s="253"/>
    </row>
    <row r="55" spans="2:8">
      <c r="B55" s="280" t="s">
        <v>238</v>
      </c>
      <c r="C55" s="55" t="s">
        <v>239</v>
      </c>
      <c r="D55" s="49" t="s">
        <v>175</v>
      </c>
      <c r="E55" s="281">
        <v>5</v>
      </c>
      <c r="F55" s="287"/>
      <c r="G55" s="288" t="s">
        <v>34</v>
      </c>
      <c r="H55" s="253"/>
    </row>
    <row r="56" spans="2:8">
      <c r="B56" s="280" t="s">
        <v>240</v>
      </c>
      <c r="C56" s="298" t="s">
        <v>241</v>
      </c>
      <c r="D56" s="49" t="s">
        <v>175</v>
      </c>
      <c r="E56" s="281">
        <v>5</v>
      </c>
      <c r="F56" s="287"/>
      <c r="G56" s="288" t="s">
        <v>34</v>
      </c>
      <c r="H56" s="253"/>
    </row>
    <row r="57" spans="2:8">
      <c r="B57" s="280"/>
      <c r="C57" s="56"/>
      <c r="D57" s="49"/>
      <c r="E57" s="281"/>
      <c r="F57" s="287"/>
      <c r="G57" s="288"/>
      <c r="H57" s="253"/>
    </row>
    <row r="58" spans="2:8" ht="13.15" customHeight="1">
      <c r="B58" s="280"/>
      <c r="C58" s="57" t="s">
        <v>242</v>
      </c>
      <c r="D58" s="49"/>
      <c r="E58" s="281"/>
      <c r="F58" s="287"/>
      <c r="G58" s="288"/>
      <c r="H58" s="253"/>
    </row>
    <row r="59" spans="2:8" ht="13.15" customHeight="1">
      <c r="B59" s="280"/>
      <c r="C59" s="55"/>
      <c r="D59" s="49"/>
      <c r="E59" s="281"/>
      <c r="F59" s="287"/>
      <c r="G59" s="288"/>
      <c r="H59" s="253"/>
    </row>
    <row r="60" spans="2:8" ht="13.15" customHeight="1">
      <c r="B60" s="280" t="s">
        <v>243</v>
      </c>
      <c r="C60" s="55" t="s">
        <v>244</v>
      </c>
      <c r="D60" s="49" t="s">
        <v>175</v>
      </c>
      <c r="E60" s="281">
        <v>2</v>
      </c>
      <c r="F60" s="287"/>
      <c r="G60" s="288" t="s">
        <v>34</v>
      </c>
      <c r="H60" s="253"/>
    </row>
    <row r="61" spans="2:8" ht="13.15" customHeight="1">
      <c r="B61" s="280"/>
      <c r="C61" s="55"/>
      <c r="D61" s="49"/>
      <c r="E61" s="281"/>
      <c r="F61" s="287"/>
      <c r="G61" s="288"/>
      <c r="H61" s="253"/>
    </row>
    <row r="62" spans="2:8" ht="13.15" customHeight="1">
      <c r="B62" s="280"/>
      <c r="C62" s="55"/>
      <c r="D62" s="49"/>
      <c r="E62" s="281"/>
      <c r="F62" s="287"/>
      <c r="G62" s="288"/>
      <c r="H62" s="253"/>
    </row>
    <row r="63" spans="2:8" ht="13.15" customHeight="1">
      <c r="B63" s="280"/>
      <c r="C63" s="55"/>
      <c r="D63" s="49"/>
      <c r="E63" s="281"/>
      <c r="F63" s="287"/>
      <c r="G63" s="288"/>
      <c r="H63" s="253"/>
    </row>
    <row r="64" spans="2:8" s="252" customFormat="1" ht="13.15" customHeight="1">
      <c r="B64" s="280"/>
      <c r="C64" s="55"/>
      <c r="D64" s="49"/>
      <c r="E64" s="281"/>
      <c r="F64" s="299"/>
      <c r="G64" s="300"/>
      <c r="H64" s="301"/>
    </row>
    <row r="65" spans="2:8" s="12" customFormat="1" ht="13.35" customHeight="1">
      <c r="B65" s="302"/>
      <c r="C65" s="303"/>
      <c r="D65" s="304"/>
      <c r="E65" s="305"/>
      <c r="F65" s="306" t="s">
        <v>124</v>
      </c>
      <c r="G65" s="307"/>
    </row>
    <row r="66" spans="2:8">
      <c r="B66" s="280"/>
      <c r="C66" s="55"/>
      <c r="D66" s="49"/>
      <c r="E66" s="281"/>
      <c r="F66" s="287"/>
      <c r="G66" s="288"/>
      <c r="H66" s="253"/>
    </row>
    <row r="67" spans="2:8" ht="13.15" customHeight="1">
      <c r="B67" s="280"/>
      <c r="C67" s="294"/>
      <c r="D67" s="49"/>
      <c r="E67" s="281"/>
      <c r="F67" s="287"/>
      <c r="G67" s="288"/>
      <c r="H67" s="253"/>
    </row>
    <row r="68" spans="2:8" ht="13.15" customHeight="1">
      <c r="B68" s="280"/>
      <c r="C68" s="294"/>
      <c r="D68" s="49"/>
      <c r="E68" s="281"/>
      <c r="F68" s="287"/>
      <c r="G68" s="288"/>
      <c r="H68" s="253"/>
    </row>
    <row r="69" spans="2:8" ht="13.15" customHeight="1">
      <c r="B69" s="280"/>
      <c r="C69" s="298" t="s">
        <v>245</v>
      </c>
      <c r="D69" s="49"/>
      <c r="E69" s="281"/>
      <c r="F69" s="287"/>
      <c r="G69" s="288"/>
      <c r="H69" s="253"/>
    </row>
    <row r="70" spans="2:8" ht="13.15" customHeight="1">
      <c r="B70" s="280"/>
      <c r="C70" s="298"/>
      <c r="D70" s="49"/>
      <c r="E70" s="281"/>
      <c r="F70" s="287"/>
      <c r="G70" s="288"/>
      <c r="H70" s="253"/>
    </row>
    <row r="71" spans="2:8" ht="17.25">
      <c r="B71" s="280" t="s">
        <v>246</v>
      </c>
      <c r="C71" s="57" t="s">
        <v>247</v>
      </c>
      <c r="D71" s="49" t="s">
        <v>175</v>
      </c>
      <c r="E71" s="281">
        <v>5</v>
      </c>
      <c r="F71" s="287"/>
      <c r="G71" s="288" t="s">
        <v>34</v>
      </c>
      <c r="H71" s="253"/>
    </row>
    <row r="72" spans="2:8" ht="18.75" customHeight="1">
      <c r="B72" s="280" t="s">
        <v>248</v>
      </c>
      <c r="C72" s="57" t="s">
        <v>249</v>
      </c>
      <c r="D72" s="49" t="s">
        <v>175</v>
      </c>
      <c r="E72" s="281">
        <v>3</v>
      </c>
      <c r="F72" s="287"/>
      <c r="G72" s="288" t="s">
        <v>34</v>
      </c>
      <c r="H72" s="253"/>
    </row>
    <row r="73" spans="2:8" ht="21.75" customHeight="1">
      <c r="B73" s="280" t="s">
        <v>250</v>
      </c>
      <c r="C73" s="295" t="s">
        <v>251</v>
      </c>
      <c r="D73" s="49" t="s">
        <v>175</v>
      </c>
      <c r="E73" s="281">
        <v>3</v>
      </c>
      <c r="F73" s="287"/>
      <c r="G73" s="288" t="s">
        <v>34</v>
      </c>
      <c r="H73" s="253"/>
    </row>
    <row r="74" spans="2:8" ht="13.15" customHeight="1">
      <c r="B74" s="280"/>
      <c r="C74" s="295"/>
      <c r="D74" s="49"/>
      <c r="E74" s="281"/>
      <c r="F74" s="287"/>
      <c r="G74" s="288"/>
      <c r="H74" s="253"/>
    </row>
    <row r="75" spans="2:8" s="253" customFormat="1" ht="13.15" customHeight="1">
      <c r="B75" s="280"/>
      <c r="C75" s="294" t="s">
        <v>252</v>
      </c>
      <c r="D75" s="49"/>
      <c r="E75" s="281"/>
      <c r="F75" s="287"/>
      <c r="G75" s="288"/>
    </row>
    <row r="76" spans="2:8" s="253" customFormat="1" ht="13.15" customHeight="1">
      <c r="B76" s="280"/>
      <c r="C76" s="294"/>
      <c r="D76" s="49"/>
      <c r="E76" s="281"/>
      <c r="F76" s="287"/>
      <c r="G76" s="288"/>
    </row>
    <row r="77" spans="2:8" s="253" customFormat="1" ht="42.75" customHeight="1">
      <c r="B77" s="280" t="s">
        <v>253</v>
      </c>
      <c r="C77" s="308" t="s">
        <v>254</v>
      </c>
      <c r="D77" s="49" t="s">
        <v>175</v>
      </c>
      <c r="E77" s="281">
        <v>0.5</v>
      </c>
      <c r="F77" s="287"/>
      <c r="G77" s="288" t="s">
        <v>34</v>
      </c>
    </row>
    <row r="78" spans="2:8" ht="13.15" customHeight="1">
      <c r="B78" s="280"/>
      <c r="C78" s="298"/>
      <c r="D78" s="49"/>
      <c r="E78" s="281"/>
      <c r="F78" s="287"/>
      <c r="G78" s="288"/>
    </row>
    <row r="79" spans="2:8">
      <c r="B79" s="280" t="s">
        <v>255</v>
      </c>
      <c r="C79" s="57" t="s">
        <v>256</v>
      </c>
      <c r="D79" s="49" t="s">
        <v>175</v>
      </c>
      <c r="E79" s="281">
        <v>0.5</v>
      </c>
      <c r="F79" s="287"/>
      <c r="G79" s="288" t="s">
        <v>34</v>
      </c>
    </row>
    <row r="80" spans="2:8" ht="13.15" customHeight="1">
      <c r="B80" s="280" t="s">
        <v>257</v>
      </c>
      <c r="C80" s="295" t="s">
        <v>258</v>
      </c>
      <c r="D80" s="49" t="s">
        <v>175</v>
      </c>
      <c r="E80" s="281">
        <v>0.5</v>
      </c>
      <c r="F80" s="287"/>
      <c r="G80" s="288" t="s">
        <v>34</v>
      </c>
    </row>
    <row r="81" spans="2:8" ht="13.15" customHeight="1">
      <c r="B81" s="280" t="s">
        <v>259</v>
      </c>
      <c r="C81" s="295" t="s">
        <v>260</v>
      </c>
      <c r="D81" s="49" t="s">
        <v>175</v>
      </c>
      <c r="E81" s="281">
        <v>0.5</v>
      </c>
      <c r="F81" s="287"/>
      <c r="G81" s="288" t="s">
        <v>34</v>
      </c>
    </row>
    <row r="82" spans="2:8" ht="13.15" customHeight="1">
      <c r="B82" s="280"/>
      <c r="C82" s="55"/>
      <c r="D82" s="49"/>
      <c r="E82" s="281"/>
      <c r="F82" s="287"/>
      <c r="G82" s="288"/>
      <c r="H82" s="253"/>
    </row>
    <row r="83" spans="2:8">
      <c r="B83" s="280"/>
      <c r="C83" s="523" t="s">
        <v>261</v>
      </c>
      <c r="D83" s="49"/>
      <c r="E83" s="281"/>
      <c r="F83" s="287"/>
      <c r="G83" s="288"/>
    </row>
    <row r="84" spans="2:8">
      <c r="B84" s="280"/>
      <c r="C84" s="55"/>
      <c r="D84" s="49"/>
      <c r="E84" s="281"/>
      <c r="F84" s="287"/>
      <c r="G84" s="288"/>
    </row>
    <row r="85" spans="2:8">
      <c r="B85" s="280" t="s">
        <v>262</v>
      </c>
      <c r="C85" s="55" t="s">
        <v>263</v>
      </c>
      <c r="D85" s="49" t="s">
        <v>175</v>
      </c>
      <c r="E85" s="281">
        <v>0.5</v>
      </c>
      <c r="F85" s="287"/>
      <c r="G85" s="288" t="s">
        <v>34</v>
      </c>
    </row>
    <row r="86" spans="2:8">
      <c r="B86" s="280" t="s">
        <v>264</v>
      </c>
      <c r="C86" s="55" t="s">
        <v>265</v>
      </c>
      <c r="D86" s="49" t="s">
        <v>175</v>
      </c>
      <c r="E86" s="281">
        <v>0.5</v>
      </c>
      <c r="F86" s="287"/>
      <c r="G86" s="288" t="s">
        <v>34</v>
      </c>
    </row>
    <row r="87" spans="2:8">
      <c r="B87" s="280"/>
      <c r="C87" s="310"/>
      <c r="D87" s="49"/>
      <c r="E87" s="281"/>
      <c r="F87" s="287"/>
      <c r="G87" s="288"/>
    </row>
    <row r="88" spans="2:8" ht="30">
      <c r="B88" s="280"/>
      <c r="C88" s="309" t="s">
        <v>266</v>
      </c>
      <c r="D88" s="49"/>
      <c r="E88" s="281"/>
      <c r="F88" s="287"/>
      <c r="G88" s="288"/>
    </row>
    <row r="89" spans="2:8">
      <c r="B89" s="280"/>
      <c r="C89" s="56"/>
      <c r="D89" s="49"/>
      <c r="E89" s="281"/>
      <c r="F89" s="287"/>
      <c r="G89" s="288"/>
    </row>
    <row r="90" spans="2:8">
      <c r="B90" s="280" t="s">
        <v>267</v>
      </c>
      <c r="C90" s="57" t="s">
        <v>268</v>
      </c>
      <c r="D90" s="49" t="s">
        <v>175</v>
      </c>
      <c r="E90" s="281">
        <v>6</v>
      </c>
      <c r="F90" s="287"/>
      <c r="G90" s="288" t="s">
        <v>34</v>
      </c>
    </row>
    <row r="91" spans="2:8">
      <c r="B91" s="280"/>
      <c r="C91" s="55"/>
      <c r="D91" s="49"/>
      <c r="E91" s="289"/>
      <c r="F91" s="287"/>
      <c r="G91" s="288"/>
    </row>
    <row r="92" spans="2:8" ht="30">
      <c r="B92" s="280"/>
      <c r="C92" s="55" t="s">
        <v>269</v>
      </c>
      <c r="D92" s="49"/>
      <c r="E92" s="289"/>
      <c r="F92" s="287"/>
      <c r="G92" s="288"/>
    </row>
    <row r="93" spans="2:8">
      <c r="B93" s="280"/>
      <c r="C93" s="55"/>
      <c r="D93" s="49"/>
      <c r="E93" s="289"/>
      <c r="F93" s="287"/>
      <c r="G93" s="288"/>
    </row>
    <row r="94" spans="2:8">
      <c r="B94" s="280" t="s">
        <v>270</v>
      </c>
      <c r="C94" s="55" t="s">
        <v>271</v>
      </c>
      <c r="D94" s="49" t="s">
        <v>175</v>
      </c>
      <c r="E94" s="281">
        <v>1</v>
      </c>
      <c r="F94" s="287"/>
      <c r="G94" s="288" t="s">
        <v>34</v>
      </c>
    </row>
    <row r="95" spans="2:8">
      <c r="B95" s="280"/>
      <c r="C95" s="55"/>
      <c r="D95" s="49"/>
      <c r="E95" s="281"/>
      <c r="F95" s="287"/>
      <c r="G95" s="288"/>
    </row>
    <row r="96" spans="2:8" ht="13.15" customHeight="1">
      <c r="B96" s="280"/>
      <c r="C96" s="52" t="s">
        <v>272</v>
      </c>
      <c r="D96" s="49"/>
      <c r="E96" s="281"/>
      <c r="F96" s="287"/>
      <c r="G96" s="288"/>
    </row>
    <row r="97" spans="2:7">
      <c r="B97" s="280"/>
      <c r="C97" s="295"/>
      <c r="D97" s="49"/>
      <c r="E97" s="281"/>
      <c r="F97" s="282"/>
      <c r="G97" s="283"/>
    </row>
    <row r="98" spans="2:7">
      <c r="B98" s="280" t="s">
        <v>273</v>
      </c>
      <c r="C98" s="522" t="s">
        <v>274</v>
      </c>
      <c r="D98" s="49"/>
      <c r="E98" s="281"/>
      <c r="F98" s="282"/>
      <c r="G98" s="283"/>
    </row>
    <row r="99" spans="2:7">
      <c r="B99" s="280"/>
      <c r="C99" s="295" t="s">
        <v>275</v>
      </c>
      <c r="D99" s="49" t="s">
        <v>175</v>
      </c>
      <c r="E99" s="281">
        <v>0.5</v>
      </c>
      <c r="F99" s="282"/>
      <c r="G99" s="288" t="s">
        <v>34</v>
      </c>
    </row>
    <row r="100" spans="2:7">
      <c r="B100" s="280"/>
      <c r="C100" s="295"/>
      <c r="D100" s="49"/>
      <c r="E100" s="281"/>
      <c r="F100" s="282"/>
      <c r="G100" s="288"/>
    </row>
    <row r="101" spans="2:7">
      <c r="B101" s="280" t="s">
        <v>276</v>
      </c>
      <c r="C101" s="55" t="s">
        <v>277</v>
      </c>
      <c r="D101" s="49"/>
      <c r="E101" s="281"/>
      <c r="F101" s="287"/>
      <c r="G101" s="288"/>
    </row>
    <row r="102" spans="2:7">
      <c r="B102" s="280"/>
      <c r="C102" s="522" t="s">
        <v>278</v>
      </c>
      <c r="D102" s="49" t="s">
        <v>175</v>
      </c>
      <c r="E102" s="281">
        <v>0.5</v>
      </c>
      <c r="F102" s="287"/>
      <c r="G102" s="288" t="s">
        <v>34</v>
      </c>
    </row>
    <row r="103" spans="2:7" ht="23.25" customHeight="1">
      <c r="B103" s="280"/>
      <c r="C103" s="55"/>
      <c r="D103" s="49"/>
      <c r="E103" s="281"/>
      <c r="F103" s="287"/>
      <c r="G103" s="288"/>
    </row>
    <row r="104" spans="2:7" ht="25.5" customHeight="1">
      <c r="B104" s="280"/>
      <c r="C104" s="55" t="s">
        <v>279</v>
      </c>
      <c r="D104" s="49"/>
      <c r="E104" s="281"/>
      <c r="F104" s="282"/>
      <c r="G104" s="288"/>
    </row>
    <row r="105" spans="2:7" ht="21.75" customHeight="1">
      <c r="B105" s="280"/>
      <c r="C105" s="55"/>
      <c r="D105" s="49"/>
      <c r="E105" s="281"/>
      <c r="F105" s="287"/>
      <c r="G105" s="288"/>
    </row>
    <row r="106" spans="2:7">
      <c r="B106" s="280" t="s">
        <v>280</v>
      </c>
      <c r="C106" s="522" t="s">
        <v>281</v>
      </c>
      <c r="D106" s="49" t="s">
        <v>175</v>
      </c>
      <c r="E106" s="281">
        <v>10</v>
      </c>
      <c r="F106" s="287"/>
      <c r="G106" s="288" t="s">
        <v>34</v>
      </c>
    </row>
    <row r="107" spans="2:7">
      <c r="B107" s="280" t="s">
        <v>282</v>
      </c>
      <c r="C107" s="55" t="s">
        <v>283</v>
      </c>
      <c r="D107" s="49" t="s">
        <v>175</v>
      </c>
      <c r="E107" s="281">
        <v>10</v>
      </c>
      <c r="F107" s="287"/>
      <c r="G107" s="288" t="s">
        <v>34</v>
      </c>
    </row>
    <row r="108" spans="2:7">
      <c r="B108" s="280"/>
      <c r="C108" s="55"/>
      <c r="D108" s="49"/>
      <c r="E108" s="281"/>
      <c r="F108" s="282"/>
      <c r="G108" s="288"/>
    </row>
    <row r="109" spans="2:7" ht="30">
      <c r="B109" s="280"/>
      <c r="C109" s="55" t="s">
        <v>284</v>
      </c>
      <c r="D109" s="49"/>
      <c r="E109" s="281"/>
      <c r="F109" s="282"/>
      <c r="G109" s="283"/>
    </row>
    <row r="110" spans="2:7" ht="13.15" customHeight="1">
      <c r="B110" s="280"/>
      <c r="C110" s="52"/>
      <c r="D110" s="49"/>
      <c r="E110" s="281"/>
      <c r="F110" s="287"/>
      <c r="G110" s="288"/>
    </row>
    <row r="111" spans="2:7">
      <c r="B111" s="280" t="s">
        <v>285</v>
      </c>
      <c r="C111" s="57" t="s">
        <v>286</v>
      </c>
      <c r="D111" s="49" t="s">
        <v>175</v>
      </c>
      <c r="E111" s="281">
        <v>2</v>
      </c>
      <c r="F111" s="287"/>
      <c r="G111" s="288" t="s">
        <v>34</v>
      </c>
    </row>
    <row r="112" spans="2:7">
      <c r="B112" s="280" t="s">
        <v>287</v>
      </c>
      <c r="C112" s="57" t="s">
        <v>288</v>
      </c>
      <c r="D112" s="49" t="s">
        <v>175</v>
      </c>
      <c r="E112" s="281">
        <v>2</v>
      </c>
      <c r="F112" s="287"/>
      <c r="G112" s="288" t="s">
        <v>34</v>
      </c>
    </row>
    <row r="113" spans="2:7" ht="13.15" customHeight="1">
      <c r="B113" s="280"/>
      <c r="C113" s="55"/>
      <c r="D113" s="49"/>
      <c r="E113" s="281"/>
      <c r="F113" s="287"/>
      <c r="G113" s="288"/>
    </row>
    <row r="114" spans="2:7">
      <c r="B114" s="280"/>
      <c r="C114" s="55"/>
      <c r="D114" s="49"/>
      <c r="E114" s="281"/>
      <c r="F114" s="287"/>
      <c r="G114" s="288"/>
    </row>
    <row r="115" spans="2:7" s="12" customFormat="1" ht="13.35" customHeight="1">
      <c r="B115" s="302"/>
      <c r="C115" s="303"/>
      <c r="D115" s="304"/>
      <c r="E115" s="305"/>
      <c r="F115" s="306" t="s">
        <v>124</v>
      </c>
      <c r="G115" s="307"/>
    </row>
    <row r="116" spans="2:7" ht="13.15" customHeight="1">
      <c r="B116" s="280"/>
      <c r="C116" s="55"/>
      <c r="D116" s="49"/>
      <c r="E116" s="281"/>
      <c r="F116" s="287"/>
      <c r="G116" s="288"/>
    </row>
    <row r="117" spans="2:7">
      <c r="B117" s="280"/>
      <c r="C117" s="55"/>
      <c r="D117" s="49"/>
      <c r="E117" s="281"/>
      <c r="F117" s="282"/>
      <c r="G117" s="283"/>
    </row>
    <row r="118" spans="2:7">
      <c r="B118" s="280"/>
      <c r="C118" s="55"/>
      <c r="D118" s="49"/>
      <c r="E118" s="281"/>
      <c r="F118" s="287"/>
      <c r="G118" s="288"/>
    </row>
    <row r="119" spans="2:7">
      <c r="B119" s="280"/>
      <c r="C119" s="55" t="s">
        <v>143</v>
      </c>
      <c r="D119" s="49"/>
      <c r="E119" s="281"/>
      <c r="F119" s="287"/>
      <c r="G119" s="288"/>
    </row>
    <row r="120" spans="2:7">
      <c r="B120" s="280"/>
      <c r="C120" s="55"/>
      <c r="D120" s="49"/>
      <c r="E120" s="281"/>
      <c r="F120" s="287"/>
      <c r="G120" s="288"/>
    </row>
    <row r="121" spans="2:7">
      <c r="B121" s="280"/>
      <c r="C121" s="55" t="s">
        <v>289</v>
      </c>
      <c r="D121" s="49"/>
      <c r="E121" s="281"/>
      <c r="F121" s="287"/>
      <c r="G121" s="288"/>
    </row>
    <row r="122" spans="2:7">
      <c r="B122" s="280"/>
      <c r="C122" s="55" t="s">
        <v>290</v>
      </c>
      <c r="D122" s="49"/>
      <c r="E122" s="281"/>
      <c r="F122" s="287"/>
      <c r="G122" s="288"/>
    </row>
    <row r="123" spans="2:7">
      <c r="B123" s="280"/>
      <c r="C123" s="55"/>
      <c r="D123" s="49"/>
      <c r="E123" s="281"/>
      <c r="F123" s="287"/>
      <c r="G123" s="288"/>
    </row>
    <row r="124" spans="2:7">
      <c r="B124" s="280"/>
      <c r="C124" s="55"/>
      <c r="D124" s="49"/>
      <c r="E124" s="281"/>
      <c r="F124" s="287"/>
      <c r="G124" s="288"/>
    </row>
    <row r="125" spans="2:7">
      <c r="B125" s="280"/>
      <c r="C125" s="55"/>
      <c r="D125" s="49"/>
      <c r="E125" s="281"/>
      <c r="F125" s="282"/>
      <c r="G125" s="283"/>
    </row>
    <row r="126" spans="2:7">
      <c r="B126" s="280"/>
      <c r="C126" s="55"/>
      <c r="D126" s="49"/>
      <c r="E126" s="281"/>
      <c r="F126" s="282"/>
      <c r="G126" s="283"/>
    </row>
    <row r="127" spans="2:7">
      <c r="B127" s="280"/>
      <c r="C127" s="55"/>
      <c r="D127" s="49"/>
      <c r="E127" s="281"/>
      <c r="F127" s="282"/>
      <c r="G127" s="283"/>
    </row>
    <row r="128" spans="2:7">
      <c r="B128" s="280"/>
      <c r="C128" s="57"/>
      <c r="D128" s="49"/>
      <c r="E128" s="281"/>
      <c r="F128" s="287"/>
      <c r="G128" s="288"/>
    </row>
    <row r="129" spans="2:7" s="12" customFormat="1" ht="13.35" customHeight="1">
      <c r="B129" s="311"/>
      <c r="C129" s="312"/>
      <c r="D129" s="313"/>
      <c r="E129" s="314"/>
      <c r="F129" s="315" t="s">
        <v>148</v>
      </c>
      <c r="G129" s="316">
        <f>SUM(G118:G127)</f>
        <v>0</v>
      </c>
    </row>
  </sheetData>
  <mergeCells count="1">
    <mergeCell ref="B1:G1"/>
  </mergeCells>
  <pageMargins left="0.7" right="0.7" top="0.75" bottom="0.75" header="0.3" footer="0.3"/>
  <pageSetup scale="67" orientation="portrait" r:id="rId1"/>
  <rowBreaks count="2" manualBreakCount="2">
    <brk id="65" min="1" max="6" man="1"/>
    <brk id="115"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0332-2183-44B3-8933-D63D689BF982}">
  <sheetPr>
    <tabColor theme="3"/>
  </sheetPr>
  <dimension ref="B1:G326"/>
  <sheetViews>
    <sheetView showGridLines="0" defaultGridColor="0" view="pageBreakPreview" colorId="22" zoomScaleNormal="75" workbookViewId="0">
      <selection activeCell="C228" sqref="C228"/>
    </sheetView>
  </sheetViews>
  <sheetFormatPr defaultColWidth="9.28515625" defaultRowHeight="15"/>
  <cols>
    <col min="1" max="1" width="9.28515625" style="1"/>
    <col min="2" max="2" width="17.28515625" style="144" customWidth="1"/>
    <col min="3" max="3" width="56.28515625" style="144" customWidth="1"/>
    <col min="4" max="4" width="8.7109375" style="146" customWidth="1"/>
    <col min="5" max="5" width="13" style="165" customWidth="1"/>
    <col min="6" max="6" width="16.28515625" style="144" bestFit="1" customWidth="1"/>
    <col min="7" max="7" width="20.28515625" style="144" customWidth="1"/>
    <col min="8" max="16384" width="9.28515625" style="1"/>
  </cols>
  <sheetData>
    <row r="1" spans="2:7" ht="15.75" customHeight="1">
      <c r="B1" s="554" t="s">
        <v>0</v>
      </c>
      <c r="C1" s="555"/>
      <c r="D1" s="555"/>
      <c r="E1" s="555"/>
      <c r="F1" s="555"/>
      <c r="G1" s="556"/>
    </row>
    <row r="2" spans="2:7" ht="15.75" customHeight="1">
      <c r="B2" s="166" t="s">
        <v>1</v>
      </c>
      <c r="C2" s="12"/>
      <c r="D2" s="13"/>
      <c r="E2" s="13"/>
      <c r="F2" s="167"/>
      <c r="G2" s="168"/>
    </row>
    <row r="3" spans="2:7" ht="15.75" customHeight="1">
      <c r="B3" s="169" t="s">
        <v>291</v>
      </c>
      <c r="C3" s="170" t="s">
        <v>292</v>
      </c>
      <c r="D3" s="170"/>
      <c r="E3" s="170"/>
      <c r="F3" s="170"/>
      <c r="G3" s="171"/>
    </row>
    <row r="4" spans="2:7" ht="18" customHeight="1">
      <c r="B4" s="172" t="s">
        <v>293</v>
      </c>
      <c r="C4" s="173" t="s">
        <v>294</v>
      </c>
      <c r="D4" s="173"/>
      <c r="E4" s="173"/>
      <c r="F4" s="173"/>
      <c r="G4" s="174"/>
    </row>
    <row r="5" spans="2:7" s="164" customFormat="1" ht="37.5" customHeight="1">
      <c r="B5" s="175" t="s">
        <v>21</v>
      </c>
      <c r="C5" s="175" t="s">
        <v>22</v>
      </c>
      <c r="D5" s="176" t="s">
        <v>23</v>
      </c>
      <c r="E5" s="177" t="s">
        <v>24</v>
      </c>
      <c r="F5" s="175" t="s">
        <v>295</v>
      </c>
      <c r="G5" s="175" t="s">
        <v>296</v>
      </c>
    </row>
    <row r="6" spans="2:7">
      <c r="B6" s="178"/>
      <c r="C6" s="179"/>
      <c r="D6" s="180"/>
      <c r="E6" s="181"/>
      <c r="F6" s="182"/>
      <c r="G6" s="183"/>
    </row>
    <row r="7" spans="2:7">
      <c r="B7" s="184"/>
      <c r="C7" s="185" t="s">
        <v>297</v>
      </c>
      <c r="D7" s="186"/>
      <c r="E7" s="187"/>
      <c r="F7" s="188"/>
      <c r="G7" s="189"/>
    </row>
    <row r="8" spans="2:7" ht="30">
      <c r="B8" s="184"/>
      <c r="C8" s="190" t="s">
        <v>298</v>
      </c>
      <c r="D8" s="186"/>
      <c r="E8" s="187"/>
      <c r="F8" s="188"/>
      <c r="G8" s="189"/>
    </row>
    <row r="9" spans="2:7">
      <c r="B9" s="184"/>
      <c r="C9" s="190"/>
      <c r="D9" s="186"/>
      <c r="E9" s="187"/>
      <c r="F9" s="188"/>
      <c r="G9" s="189"/>
    </row>
    <row r="10" spans="2:7">
      <c r="B10" s="184"/>
      <c r="C10" s="191" t="s">
        <v>299</v>
      </c>
      <c r="D10" s="186"/>
      <c r="E10" s="187"/>
      <c r="F10" s="188"/>
      <c r="G10" s="189"/>
    </row>
    <row r="11" spans="2:7">
      <c r="B11" s="184"/>
      <c r="C11" s="191"/>
      <c r="D11" s="186"/>
      <c r="E11" s="187"/>
      <c r="F11" s="188"/>
      <c r="G11" s="189"/>
    </row>
    <row r="12" spans="2:7">
      <c r="B12" s="184"/>
      <c r="C12" s="192" t="s">
        <v>300</v>
      </c>
      <c r="D12" s="193"/>
      <c r="E12" s="187"/>
      <c r="F12" s="188"/>
      <c r="G12" s="189"/>
    </row>
    <row r="13" spans="2:7">
      <c r="B13" s="184"/>
      <c r="C13" s="192"/>
      <c r="D13" s="193"/>
      <c r="E13" s="187"/>
      <c r="F13" s="188"/>
      <c r="G13" s="189"/>
    </row>
    <row r="14" spans="2:7" ht="40.5">
      <c r="B14" s="184" t="s">
        <v>301</v>
      </c>
      <c r="C14" s="194" t="s">
        <v>302</v>
      </c>
      <c r="D14" s="193" t="s">
        <v>303</v>
      </c>
      <c r="E14" s="195">
        <v>0.01</v>
      </c>
      <c r="F14" s="188"/>
      <c r="G14" s="189">
        <f>E14*F14</f>
        <v>0</v>
      </c>
    </row>
    <row r="15" spans="2:7" ht="16.5" customHeight="1">
      <c r="B15" s="184"/>
      <c r="C15" s="194"/>
      <c r="D15" s="193"/>
      <c r="E15" s="187"/>
      <c r="F15" s="188"/>
      <c r="G15" s="189"/>
    </row>
    <row r="16" spans="2:7">
      <c r="B16" s="184"/>
      <c r="C16" s="192" t="s">
        <v>304</v>
      </c>
      <c r="D16" s="193"/>
      <c r="E16" s="187"/>
      <c r="F16" s="188"/>
      <c r="G16" s="189"/>
    </row>
    <row r="17" spans="2:7" s="144" customFormat="1">
      <c r="B17" s="184"/>
      <c r="C17" s="192"/>
      <c r="D17" s="193"/>
      <c r="E17" s="187"/>
      <c r="F17" s="188"/>
      <c r="G17" s="189"/>
    </row>
    <row r="18" spans="2:7" s="144" customFormat="1">
      <c r="B18" s="184"/>
      <c r="C18" s="196" t="s">
        <v>305</v>
      </c>
      <c r="D18" s="193"/>
      <c r="E18" s="187"/>
      <c r="F18" s="188"/>
      <c r="G18" s="189"/>
    </row>
    <row r="19" spans="2:7" s="144" customFormat="1">
      <c r="B19" s="184"/>
      <c r="C19" s="197"/>
      <c r="D19" s="186"/>
      <c r="E19" s="187"/>
      <c r="F19" s="188"/>
      <c r="G19" s="189"/>
    </row>
    <row r="20" spans="2:7" s="144" customFormat="1" ht="43.9" customHeight="1">
      <c r="B20" s="184" t="s">
        <v>306</v>
      </c>
      <c r="C20" s="524" t="s">
        <v>307</v>
      </c>
      <c r="D20" s="199" t="s">
        <v>194</v>
      </c>
      <c r="E20" s="187">
        <v>7.1420000000000003</v>
      </c>
      <c r="F20" s="188"/>
      <c r="G20" s="189">
        <f>E20*F20</f>
        <v>0</v>
      </c>
    </row>
    <row r="21" spans="2:7" s="144" customFormat="1">
      <c r="B21" s="184"/>
      <c r="D21" s="200"/>
      <c r="E21" s="187"/>
      <c r="F21" s="188"/>
      <c r="G21" s="189"/>
    </row>
    <row r="22" spans="2:7" s="144" customFormat="1">
      <c r="B22" s="184"/>
      <c r="C22" s="196" t="s">
        <v>308</v>
      </c>
      <c r="D22" s="193"/>
      <c r="E22" s="187"/>
      <c r="F22" s="188"/>
      <c r="G22" s="189"/>
    </row>
    <row r="23" spans="2:7" s="144" customFormat="1">
      <c r="B23" s="184"/>
      <c r="C23" s="192"/>
      <c r="D23" s="193"/>
      <c r="E23" s="187"/>
      <c r="F23" s="188"/>
      <c r="G23" s="189"/>
    </row>
    <row r="24" spans="2:7" s="144" customFormat="1" ht="45">
      <c r="B24" s="184"/>
      <c r="C24" s="201" t="s">
        <v>309</v>
      </c>
      <c r="D24" s="193"/>
      <c r="E24" s="187"/>
      <c r="F24" s="188"/>
      <c r="G24" s="189"/>
    </row>
    <row r="25" spans="2:7" s="144" customFormat="1">
      <c r="B25" s="184"/>
      <c r="C25" s="201"/>
      <c r="D25" s="193"/>
      <c r="E25" s="187"/>
      <c r="F25" s="188"/>
      <c r="G25" s="189"/>
    </row>
    <row r="26" spans="2:7" s="144" customFormat="1">
      <c r="B26" s="184" t="s">
        <v>310</v>
      </c>
      <c r="C26" s="194" t="s">
        <v>311</v>
      </c>
      <c r="D26" s="202" t="s">
        <v>194</v>
      </c>
      <c r="E26" s="187">
        <v>13.247999999999999</v>
      </c>
      <c r="F26" s="188"/>
      <c r="G26" s="189">
        <f>E26*F26</f>
        <v>0</v>
      </c>
    </row>
    <row r="27" spans="2:7" s="144" customFormat="1">
      <c r="B27" s="184"/>
      <c r="C27" s="194"/>
      <c r="D27" s="193"/>
      <c r="E27" s="187"/>
      <c r="F27" s="188"/>
      <c r="G27" s="189"/>
    </row>
    <row r="28" spans="2:7" s="144" customFormat="1">
      <c r="B28" s="184"/>
      <c r="C28" s="196" t="s">
        <v>312</v>
      </c>
      <c r="D28" s="193"/>
      <c r="E28" s="187"/>
      <c r="F28" s="188"/>
      <c r="G28" s="189"/>
    </row>
    <row r="29" spans="2:7" s="144" customFormat="1">
      <c r="B29" s="184"/>
      <c r="C29" s="192"/>
      <c r="D29" s="193"/>
      <c r="E29" s="187"/>
      <c r="F29" s="188"/>
      <c r="G29" s="189"/>
    </row>
    <row r="30" spans="2:7" s="144" customFormat="1" ht="30">
      <c r="B30" s="184"/>
      <c r="C30" s="201" t="s">
        <v>313</v>
      </c>
      <c r="D30" s="193"/>
      <c r="E30" s="187"/>
      <c r="F30" s="188"/>
      <c r="G30" s="189"/>
    </row>
    <row r="31" spans="2:7" s="144" customFormat="1">
      <c r="B31" s="184"/>
      <c r="C31" s="192"/>
      <c r="D31" s="193"/>
      <c r="E31" s="187"/>
      <c r="F31" s="188"/>
      <c r="G31" s="189"/>
    </row>
    <row r="32" spans="2:7" s="144" customFormat="1">
      <c r="B32" s="184" t="s">
        <v>314</v>
      </c>
      <c r="C32" s="194" t="s">
        <v>315</v>
      </c>
      <c r="D32" s="202" t="s">
        <v>194</v>
      </c>
      <c r="E32" s="203">
        <f>3%*E26</f>
        <v>0.39743999999999996</v>
      </c>
      <c r="F32" s="188"/>
      <c r="G32" s="189">
        <f>E32*F32</f>
        <v>0</v>
      </c>
    </row>
    <row r="33" spans="2:7" s="144" customFormat="1">
      <c r="B33" s="184"/>
      <c r="C33" s="196"/>
      <c r="D33" s="193"/>
      <c r="E33" s="187"/>
      <c r="F33" s="188"/>
      <c r="G33" s="189"/>
    </row>
    <row r="34" spans="2:7" s="144" customFormat="1">
      <c r="B34" s="184"/>
      <c r="C34" s="196" t="s">
        <v>316</v>
      </c>
      <c r="D34" s="193"/>
      <c r="E34" s="187"/>
      <c r="F34" s="188"/>
      <c r="G34" s="189"/>
    </row>
    <row r="35" spans="2:7" s="144" customFormat="1">
      <c r="B35" s="184"/>
      <c r="C35" s="204"/>
      <c r="D35" s="193"/>
      <c r="E35" s="187"/>
      <c r="F35" s="188"/>
      <c r="G35" s="189"/>
    </row>
    <row r="36" spans="2:7" s="144" customFormat="1" ht="45">
      <c r="B36" s="184"/>
      <c r="C36" s="201" t="s">
        <v>317</v>
      </c>
      <c r="D36" s="193"/>
      <c r="E36" s="187"/>
      <c r="F36" s="188"/>
      <c r="G36" s="189"/>
    </row>
    <row r="37" spans="2:7" s="144" customFormat="1">
      <c r="B37" s="184"/>
      <c r="C37" s="196"/>
      <c r="D37" s="193"/>
      <c r="E37" s="187"/>
      <c r="F37" s="188"/>
      <c r="G37" s="189"/>
    </row>
    <row r="38" spans="2:7" s="144" customFormat="1">
      <c r="B38" s="184" t="s">
        <v>318</v>
      </c>
      <c r="C38" s="194" t="s">
        <v>319</v>
      </c>
      <c r="D38" s="202" t="s">
        <v>194</v>
      </c>
      <c r="E38" s="187">
        <f>E20+E26</f>
        <v>20.39</v>
      </c>
      <c r="F38" s="188"/>
      <c r="G38" s="189">
        <f>E38*F38</f>
        <v>0</v>
      </c>
    </row>
    <row r="39" spans="2:7" s="144" customFormat="1" ht="14.25" customHeight="1">
      <c r="B39" s="184"/>
      <c r="C39" s="201"/>
      <c r="D39" s="193"/>
      <c r="E39" s="187"/>
      <c r="F39" s="188"/>
      <c r="G39" s="189"/>
    </row>
    <row r="40" spans="2:7" s="144" customFormat="1">
      <c r="B40" s="184" t="s">
        <v>320</v>
      </c>
      <c r="C40" s="194" t="s">
        <v>312</v>
      </c>
      <c r="D40" s="202" t="s">
        <v>194</v>
      </c>
      <c r="E40" s="203">
        <f>E32</f>
        <v>0.39743999999999996</v>
      </c>
      <c r="F40" s="188"/>
      <c r="G40" s="189">
        <f>E40*F40</f>
        <v>0</v>
      </c>
    </row>
    <row r="41" spans="2:7" s="144" customFormat="1">
      <c r="B41" s="184"/>
      <c r="C41" s="194"/>
      <c r="D41" s="202"/>
      <c r="E41" s="187"/>
      <c r="F41" s="188"/>
      <c r="G41" s="189"/>
    </row>
    <row r="42" spans="2:7" s="144" customFormat="1">
      <c r="B42" s="184"/>
      <c r="C42" s="194"/>
      <c r="D42" s="193"/>
      <c r="E42" s="187"/>
      <c r="F42" s="188"/>
      <c r="G42" s="189"/>
    </row>
    <row r="43" spans="2:7" s="144" customFormat="1">
      <c r="B43" s="184"/>
      <c r="C43" s="194"/>
      <c r="D43" s="205"/>
      <c r="E43" s="206"/>
      <c r="F43" s="207"/>
      <c r="G43" s="189"/>
    </row>
    <row r="44" spans="2:7" s="144" customFormat="1" ht="15.75" customHeight="1">
      <c r="B44" s="565" t="s">
        <v>124</v>
      </c>
      <c r="C44" s="566"/>
      <c r="D44" s="566"/>
      <c r="E44" s="566"/>
      <c r="F44" s="566"/>
      <c r="G44" s="208">
        <f>SUM(G6:G43)</f>
        <v>0</v>
      </c>
    </row>
    <row r="45" spans="2:7" s="144" customFormat="1">
      <c r="B45" s="209"/>
      <c r="C45" s="210"/>
      <c r="D45" s="146"/>
      <c r="E45" s="211"/>
      <c r="F45" s="210"/>
      <c r="G45" s="190"/>
    </row>
    <row r="46" spans="2:7" s="144" customFormat="1">
      <c r="B46" s="212"/>
      <c r="C46" s="194"/>
      <c r="D46" s="146"/>
      <c r="E46" s="187"/>
      <c r="F46" s="213"/>
      <c r="G46" s="189"/>
    </row>
    <row r="47" spans="2:7" s="144" customFormat="1">
      <c r="B47" s="184"/>
      <c r="C47" s="192" t="s">
        <v>321</v>
      </c>
      <c r="D47" s="146"/>
      <c r="E47" s="187"/>
      <c r="F47" s="147"/>
      <c r="G47" s="189"/>
    </row>
    <row r="48" spans="2:7" s="144" customFormat="1">
      <c r="B48" s="184"/>
      <c r="C48" s="194"/>
      <c r="D48" s="146"/>
      <c r="E48" s="187"/>
      <c r="F48" s="147"/>
      <c r="G48" s="189"/>
    </row>
    <row r="49" spans="2:7" s="144" customFormat="1">
      <c r="B49" s="184"/>
      <c r="C49" s="196" t="s">
        <v>322</v>
      </c>
      <c r="D49" s="146"/>
      <c r="E49" s="187"/>
      <c r="F49" s="147"/>
      <c r="G49" s="189"/>
    </row>
    <row r="50" spans="2:7" s="144" customFormat="1">
      <c r="B50" s="184"/>
      <c r="C50" s="194"/>
      <c r="D50" s="146"/>
      <c r="E50" s="187"/>
      <c r="F50" s="147"/>
      <c r="G50" s="189"/>
    </row>
    <row r="51" spans="2:7" s="144" customFormat="1" ht="45">
      <c r="B51" s="184"/>
      <c r="C51" s="201" t="s">
        <v>323</v>
      </c>
      <c r="D51" s="146"/>
      <c r="E51" s="187"/>
      <c r="F51" s="147"/>
      <c r="G51" s="189"/>
    </row>
    <row r="52" spans="2:7" s="144" customFormat="1">
      <c r="B52" s="184"/>
      <c r="C52" s="194"/>
      <c r="D52" s="146"/>
      <c r="E52" s="187"/>
      <c r="F52" s="147"/>
      <c r="G52" s="189"/>
    </row>
    <row r="53" spans="2:7" s="144" customFormat="1" ht="27">
      <c r="B53" s="184" t="s">
        <v>324</v>
      </c>
      <c r="C53" s="194" t="s">
        <v>325</v>
      </c>
      <c r="D53" s="146" t="s">
        <v>326</v>
      </c>
      <c r="E53" s="187">
        <v>15.372</v>
      </c>
      <c r="F53" s="147"/>
      <c r="G53" s="189">
        <f>F53*E53</f>
        <v>0</v>
      </c>
    </row>
    <row r="54" spans="2:7" s="144" customFormat="1">
      <c r="B54" s="184"/>
      <c r="C54" s="194"/>
      <c r="D54" s="146"/>
      <c r="E54" s="187"/>
      <c r="F54" s="147"/>
      <c r="G54" s="189"/>
    </row>
    <row r="55" spans="2:7" s="144" customFormat="1" ht="60">
      <c r="B55" s="184" t="s">
        <v>327</v>
      </c>
      <c r="C55" s="194" t="s">
        <v>328</v>
      </c>
      <c r="D55" s="146" t="s">
        <v>326</v>
      </c>
      <c r="E55" s="187">
        <f>E53</f>
        <v>15.372</v>
      </c>
      <c r="F55" s="147"/>
      <c r="G55" s="189">
        <f>F55*E55</f>
        <v>0</v>
      </c>
    </row>
    <row r="56" spans="2:7" s="144" customFormat="1">
      <c r="B56" s="184"/>
      <c r="C56" s="194"/>
      <c r="D56" s="146"/>
      <c r="E56" s="187"/>
      <c r="F56" s="147"/>
      <c r="G56" s="189"/>
    </row>
    <row r="57" spans="2:7" s="144" customFormat="1">
      <c r="B57" s="184"/>
      <c r="C57" s="192" t="s">
        <v>329</v>
      </c>
      <c r="D57" s="146"/>
      <c r="E57" s="187"/>
      <c r="F57" s="147"/>
      <c r="G57" s="189"/>
    </row>
    <row r="58" spans="2:7" s="144" customFormat="1">
      <c r="B58" s="184"/>
      <c r="C58" s="196"/>
      <c r="D58" s="146"/>
      <c r="E58" s="187"/>
      <c r="F58" s="147"/>
      <c r="G58" s="189"/>
    </row>
    <row r="59" spans="2:7" s="144" customFormat="1" ht="30">
      <c r="B59" s="184" t="s">
        <v>330</v>
      </c>
      <c r="C59" s="194" t="s">
        <v>331</v>
      </c>
      <c r="D59" s="146" t="s">
        <v>332</v>
      </c>
      <c r="E59" s="187">
        <f>2.4*2.4*0.3</f>
        <v>1.728</v>
      </c>
      <c r="F59" s="147"/>
      <c r="G59" s="189">
        <f>F59*E59</f>
        <v>0</v>
      </c>
    </row>
    <row r="60" spans="2:7" s="144" customFormat="1">
      <c r="B60" s="184"/>
      <c r="C60" s="194"/>
      <c r="D60" s="146"/>
      <c r="E60" s="187"/>
      <c r="F60" s="147"/>
      <c r="G60" s="189"/>
    </row>
    <row r="61" spans="2:7" s="144" customFormat="1">
      <c r="B61" s="184"/>
      <c r="C61" s="192" t="s">
        <v>333</v>
      </c>
      <c r="D61" s="146"/>
      <c r="E61" s="187"/>
      <c r="F61" s="147"/>
      <c r="G61" s="189"/>
    </row>
    <row r="62" spans="2:7" s="144" customFormat="1">
      <c r="B62" s="184"/>
      <c r="C62" s="194"/>
      <c r="D62" s="146"/>
      <c r="E62" s="187"/>
      <c r="F62" s="147"/>
      <c r="G62" s="189"/>
    </row>
    <row r="63" spans="2:7" s="144" customFormat="1">
      <c r="B63" s="184"/>
      <c r="C63" s="192" t="s">
        <v>334</v>
      </c>
      <c r="D63" s="146"/>
      <c r="E63" s="187"/>
      <c r="F63" s="147"/>
      <c r="G63" s="189"/>
    </row>
    <row r="64" spans="2:7" s="144" customFormat="1">
      <c r="B64" s="184"/>
      <c r="C64" s="192"/>
      <c r="D64" s="146"/>
      <c r="E64" s="187"/>
      <c r="F64" s="147"/>
      <c r="G64" s="189"/>
    </row>
    <row r="65" spans="2:7" s="144" customFormat="1">
      <c r="B65" s="184"/>
      <c r="C65" s="196" t="s">
        <v>335</v>
      </c>
      <c r="D65" s="146"/>
      <c r="E65" s="187"/>
      <c r="F65" s="147"/>
      <c r="G65" s="189"/>
    </row>
    <row r="66" spans="2:7" s="144" customFormat="1">
      <c r="B66" s="184"/>
      <c r="C66" s="194"/>
      <c r="D66" s="146"/>
      <c r="E66" s="187"/>
      <c r="F66" s="147"/>
      <c r="G66" s="189"/>
    </row>
    <row r="67" spans="2:7" s="144" customFormat="1">
      <c r="B67" s="184"/>
      <c r="C67" s="196" t="s">
        <v>336</v>
      </c>
      <c r="D67" s="146"/>
      <c r="E67" s="187"/>
      <c r="F67" s="147"/>
      <c r="G67" s="189"/>
    </row>
    <row r="68" spans="2:7" s="144" customFormat="1">
      <c r="B68" s="184"/>
      <c r="C68" s="194"/>
      <c r="D68" s="146"/>
      <c r="E68" s="187"/>
      <c r="F68" s="147"/>
      <c r="G68" s="189"/>
    </row>
    <row r="69" spans="2:7" s="144" customFormat="1" ht="60">
      <c r="B69" s="184"/>
      <c r="C69" s="201" t="s">
        <v>337</v>
      </c>
      <c r="D69" s="146"/>
      <c r="E69" s="187"/>
      <c r="F69" s="147"/>
      <c r="G69" s="189"/>
    </row>
    <row r="70" spans="2:7" s="144" customFormat="1">
      <c r="B70" s="184"/>
      <c r="C70" s="194"/>
      <c r="D70" s="146"/>
      <c r="E70" s="187"/>
      <c r="F70" s="147"/>
      <c r="G70" s="189"/>
    </row>
    <row r="71" spans="2:7" s="144" customFormat="1">
      <c r="B71" s="184" t="s">
        <v>338</v>
      </c>
      <c r="C71" s="194" t="s">
        <v>339</v>
      </c>
      <c r="D71" s="146" t="s">
        <v>326</v>
      </c>
      <c r="E71" s="214">
        <f>1.2*1.2*0.05*4</f>
        <v>0.28799999999999998</v>
      </c>
      <c r="F71" s="147"/>
      <c r="G71" s="189">
        <f>F71*E71</f>
        <v>0</v>
      </c>
    </row>
    <row r="72" spans="2:7" s="144" customFormat="1">
      <c r="B72" s="184"/>
      <c r="C72" s="194"/>
      <c r="D72" s="146"/>
      <c r="E72" s="187"/>
      <c r="F72" s="147"/>
      <c r="G72" s="189"/>
    </row>
    <row r="73" spans="2:7" s="144" customFormat="1">
      <c r="B73" s="184"/>
      <c r="C73" s="196" t="s">
        <v>340</v>
      </c>
      <c r="D73" s="146"/>
      <c r="E73" s="187"/>
      <c r="F73" s="147"/>
      <c r="G73" s="189"/>
    </row>
    <row r="74" spans="2:7" s="144" customFormat="1">
      <c r="B74" s="184"/>
      <c r="C74" s="194"/>
      <c r="D74" s="146"/>
      <c r="E74" s="187"/>
      <c r="F74" s="147"/>
      <c r="G74" s="189"/>
    </row>
    <row r="75" spans="2:7" s="144" customFormat="1" ht="60">
      <c r="B75" s="184"/>
      <c r="C75" s="201" t="s">
        <v>337</v>
      </c>
      <c r="D75" s="146"/>
      <c r="E75" s="187"/>
      <c r="F75" s="147"/>
      <c r="G75" s="189"/>
    </row>
    <row r="76" spans="2:7" s="144" customFormat="1">
      <c r="B76" s="184"/>
      <c r="C76" s="194"/>
      <c r="D76" s="146"/>
      <c r="E76" s="187"/>
      <c r="F76" s="147"/>
      <c r="G76" s="189"/>
    </row>
    <row r="77" spans="2:7" s="144" customFormat="1">
      <c r="B77" s="184" t="s">
        <v>341</v>
      </c>
      <c r="C77" s="194" t="s">
        <v>339</v>
      </c>
      <c r="D77" s="146" t="s">
        <v>326</v>
      </c>
      <c r="E77" s="187">
        <f>(4.1*4.1*0.5)+(5.3*3*0.3*5)</f>
        <v>32.254999999999995</v>
      </c>
      <c r="F77" s="147"/>
      <c r="G77" s="189">
        <f>F77*E77</f>
        <v>0</v>
      </c>
    </row>
    <row r="78" spans="2:7" s="144" customFormat="1">
      <c r="B78" s="184"/>
      <c r="C78" s="194"/>
      <c r="D78" s="146"/>
      <c r="E78" s="187"/>
      <c r="F78" s="147"/>
      <c r="G78" s="189"/>
    </row>
    <row r="79" spans="2:7" s="144" customFormat="1">
      <c r="B79" s="184"/>
      <c r="C79" s="194"/>
      <c r="D79" s="146"/>
      <c r="E79" s="187"/>
      <c r="F79" s="147"/>
      <c r="G79" s="189"/>
    </row>
    <row r="80" spans="2:7" s="144" customFormat="1">
      <c r="B80" s="215"/>
      <c r="C80" s="216"/>
      <c r="D80" s="217"/>
      <c r="E80" s="206"/>
      <c r="F80" s="218"/>
      <c r="G80" s="219"/>
    </row>
    <row r="81" spans="2:7" s="144" customFormat="1" ht="15.75" customHeight="1">
      <c r="B81" s="559" t="s">
        <v>124</v>
      </c>
      <c r="C81" s="560"/>
      <c r="D81" s="560"/>
      <c r="E81" s="560"/>
      <c r="F81" s="561"/>
      <c r="G81" s="220">
        <f>SUM(G46:G80)</f>
        <v>0</v>
      </c>
    </row>
    <row r="82" spans="2:7" s="144" customFormat="1">
      <c r="B82" s="221"/>
      <c r="C82" s="210"/>
      <c r="D82" s="222"/>
      <c r="E82" s="211"/>
      <c r="F82" s="210"/>
      <c r="G82" s="223"/>
    </row>
    <row r="83" spans="2:7" s="144" customFormat="1">
      <c r="B83" s="209"/>
      <c r="C83" s="149"/>
      <c r="D83" s="146"/>
      <c r="E83" s="187"/>
      <c r="F83" s="147"/>
      <c r="G83" s="189"/>
    </row>
    <row r="84" spans="2:7" s="144" customFormat="1">
      <c r="B84" s="209"/>
      <c r="C84" s="145" t="s">
        <v>342</v>
      </c>
      <c r="D84" s="146"/>
      <c r="E84" s="187"/>
      <c r="F84" s="147"/>
      <c r="G84" s="189"/>
    </row>
    <row r="85" spans="2:7" s="144" customFormat="1">
      <c r="B85" s="209"/>
      <c r="C85" s="224"/>
      <c r="D85" s="146"/>
      <c r="E85" s="187"/>
      <c r="F85" s="147"/>
      <c r="G85" s="189"/>
    </row>
    <row r="86" spans="2:7" s="144" customFormat="1">
      <c r="B86" s="209"/>
      <c r="C86" s="225" t="s">
        <v>343</v>
      </c>
      <c r="D86" s="146"/>
      <c r="E86" s="187"/>
      <c r="F86" s="147"/>
      <c r="G86" s="189"/>
    </row>
    <row r="87" spans="2:7" s="144" customFormat="1">
      <c r="B87" s="209"/>
      <c r="C87" s="149"/>
      <c r="D87" s="146"/>
      <c r="E87" s="187"/>
      <c r="F87" s="147"/>
      <c r="G87" s="189"/>
    </row>
    <row r="88" spans="2:7" s="144" customFormat="1" ht="30">
      <c r="B88" s="209"/>
      <c r="C88" s="224" t="s">
        <v>344</v>
      </c>
      <c r="D88" s="146"/>
      <c r="E88" s="187"/>
      <c r="F88" s="147"/>
      <c r="G88" s="189"/>
    </row>
    <row r="89" spans="2:7" s="144" customFormat="1">
      <c r="B89" s="209" t="s">
        <v>345</v>
      </c>
      <c r="C89" s="224"/>
      <c r="D89" s="146" t="s">
        <v>326</v>
      </c>
      <c r="E89" s="214">
        <f>E71</f>
        <v>0.28799999999999998</v>
      </c>
      <c r="F89" s="147"/>
      <c r="G89" s="189">
        <f>F89*E89</f>
        <v>0</v>
      </c>
    </row>
    <row r="90" spans="2:7" s="144" customFormat="1">
      <c r="B90" s="209"/>
      <c r="C90" s="149"/>
      <c r="D90" s="146"/>
      <c r="E90" s="187"/>
      <c r="F90" s="147"/>
      <c r="G90" s="189"/>
    </row>
    <row r="91" spans="2:7" s="144" customFormat="1">
      <c r="B91" s="209"/>
      <c r="C91" s="145" t="s">
        <v>346</v>
      </c>
      <c r="D91" s="146"/>
      <c r="E91" s="187"/>
      <c r="F91" s="147"/>
      <c r="G91" s="189"/>
    </row>
    <row r="92" spans="2:7" s="144" customFormat="1">
      <c r="B92" s="209"/>
      <c r="C92" s="149"/>
      <c r="D92" s="146"/>
      <c r="E92" s="187"/>
      <c r="F92" s="147"/>
      <c r="G92" s="189"/>
    </row>
    <row r="93" spans="2:7" s="144" customFormat="1">
      <c r="B93" s="209"/>
      <c r="C93" s="225" t="s">
        <v>347</v>
      </c>
      <c r="D93" s="146"/>
      <c r="E93" s="187"/>
      <c r="F93" s="147"/>
      <c r="G93" s="189"/>
    </row>
    <row r="94" spans="2:7" s="144" customFormat="1">
      <c r="B94" s="209"/>
      <c r="C94" s="149"/>
      <c r="D94" s="146"/>
      <c r="E94" s="187"/>
      <c r="F94" s="147"/>
      <c r="G94" s="189"/>
    </row>
    <row r="95" spans="2:7" s="144" customFormat="1" ht="45.4" customHeight="1">
      <c r="B95" s="209"/>
      <c r="C95" s="224" t="s">
        <v>348</v>
      </c>
      <c r="D95" s="146"/>
      <c r="E95" s="187"/>
      <c r="F95" s="147"/>
      <c r="G95" s="189"/>
    </row>
    <row r="96" spans="2:7" s="144" customFormat="1">
      <c r="B96" s="209" t="s">
        <v>349</v>
      </c>
      <c r="C96" s="224"/>
      <c r="D96" s="146" t="s">
        <v>326</v>
      </c>
      <c r="E96" s="187">
        <f>E77</f>
        <v>32.254999999999995</v>
      </c>
      <c r="F96" s="147"/>
      <c r="G96" s="189">
        <f>F96*E96</f>
        <v>0</v>
      </c>
    </row>
    <row r="97" spans="2:7" s="144" customFormat="1">
      <c r="B97" s="209"/>
      <c r="C97" s="149"/>
      <c r="D97" s="146"/>
      <c r="E97" s="187"/>
      <c r="F97" s="147"/>
      <c r="G97" s="189"/>
    </row>
    <row r="98" spans="2:7" s="144" customFormat="1">
      <c r="B98" s="209"/>
      <c r="C98" s="145" t="s">
        <v>350</v>
      </c>
      <c r="D98" s="146"/>
      <c r="E98" s="187"/>
      <c r="F98" s="147"/>
      <c r="G98" s="189"/>
    </row>
    <row r="99" spans="2:7" s="144" customFormat="1">
      <c r="B99" s="209"/>
      <c r="C99" s="149"/>
      <c r="D99" s="146"/>
      <c r="E99" s="187"/>
      <c r="F99" s="147"/>
      <c r="G99" s="189"/>
    </row>
    <row r="100" spans="2:7" s="144" customFormat="1">
      <c r="B100" s="209"/>
      <c r="C100" s="145" t="s">
        <v>351</v>
      </c>
      <c r="D100" s="146"/>
      <c r="E100" s="187"/>
      <c r="F100" s="147"/>
      <c r="G100" s="189"/>
    </row>
    <row r="101" spans="2:7" s="144" customFormat="1">
      <c r="B101" s="209"/>
      <c r="C101" s="149"/>
      <c r="D101" s="146"/>
      <c r="E101" s="187"/>
      <c r="F101" s="147"/>
      <c r="G101" s="189"/>
    </row>
    <row r="102" spans="2:7" s="144" customFormat="1">
      <c r="B102" s="209"/>
      <c r="C102" s="225" t="s">
        <v>352</v>
      </c>
      <c r="D102" s="146"/>
      <c r="E102" s="187"/>
      <c r="F102" s="147"/>
      <c r="G102" s="189"/>
    </row>
    <row r="103" spans="2:7" s="144" customFormat="1">
      <c r="B103" s="209"/>
      <c r="C103" s="149"/>
      <c r="D103" s="146"/>
      <c r="E103" s="187"/>
      <c r="F103" s="147"/>
      <c r="G103" s="189"/>
    </row>
    <row r="104" spans="2:7" s="144" customFormat="1" ht="30">
      <c r="B104" s="209"/>
      <c r="C104" s="224" t="s">
        <v>353</v>
      </c>
      <c r="D104" s="146"/>
      <c r="E104" s="187"/>
      <c r="F104" s="147"/>
      <c r="G104" s="189"/>
    </row>
    <row r="105" spans="2:7" s="144" customFormat="1">
      <c r="B105" s="209"/>
      <c r="C105" s="145"/>
      <c r="D105" s="146"/>
      <c r="E105" s="187"/>
      <c r="F105" s="147"/>
      <c r="G105" s="189"/>
    </row>
    <row r="106" spans="2:7" s="144" customFormat="1">
      <c r="B106" s="209" t="s">
        <v>354</v>
      </c>
      <c r="C106" s="149" t="s">
        <v>355</v>
      </c>
      <c r="D106" s="146" t="s">
        <v>332</v>
      </c>
      <c r="E106" s="187">
        <f>(2.9*4*2*0.45)+(1*0.5*4*4)</f>
        <v>18.439999999999998</v>
      </c>
      <c r="F106" s="147"/>
      <c r="G106" s="189">
        <f>F106*E106</f>
        <v>0</v>
      </c>
    </row>
    <row r="107" spans="2:7" s="144" customFormat="1">
      <c r="B107" s="209"/>
      <c r="C107" s="225"/>
      <c r="D107" s="146"/>
      <c r="E107" s="187"/>
      <c r="F107" s="147"/>
      <c r="G107" s="189"/>
    </row>
    <row r="108" spans="2:7" s="144" customFormat="1">
      <c r="B108" s="209"/>
      <c r="C108" s="145" t="s">
        <v>356</v>
      </c>
      <c r="D108" s="146"/>
      <c r="E108" s="187"/>
      <c r="F108" s="147"/>
      <c r="G108" s="189"/>
    </row>
    <row r="109" spans="2:7" s="144" customFormat="1">
      <c r="B109" s="209"/>
      <c r="C109" s="225"/>
      <c r="D109" s="146"/>
      <c r="E109" s="187"/>
      <c r="F109" s="147"/>
      <c r="G109" s="189"/>
    </row>
    <row r="110" spans="2:7" s="144" customFormat="1">
      <c r="B110" s="209"/>
      <c r="C110" s="225" t="s">
        <v>357</v>
      </c>
      <c r="D110" s="7"/>
      <c r="E110" s="187"/>
      <c r="F110" s="147"/>
      <c r="G110" s="189"/>
    </row>
    <row r="111" spans="2:7" s="144" customFormat="1">
      <c r="B111" s="209"/>
      <c r="C111" s="225"/>
      <c r="D111" s="146"/>
      <c r="E111" s="187"/>
      <c r="F111" s="147"/>
      <c r="G111" s="189"/>
    </row>
    <row r="112" spans="2:7" s="144" customFormat="1" ht="30">
      <c r="B112" s="209"/>
      <c r="C112" s="224" t="s">
        <v>358</v>
      </c>
      <c r="D112" s="146"/>
      <c r="E112" s="187"/>
      <c r="F112" s="147"/>
      <c r="G112" s="189"/>
    </row>
    <row r="113" spans="2:7" s="144" customFormat="1">
      <c r="B113" s="209"/>
      <c r="C113" s="225"/>
      <c r="D113" s="146"/>
      <c r="E113" s="187"/>
      <c r="F113" s="147"/>
      <c r="G113" s="189"/>
    </row>
    <row r="114" spans="2:7" s="144" customFormat="1">
      <c r="B114" s="209" t="s">
        <v>359</v>
      </c>
      <c r="C114" s="149" t="s">
        <v>360</v>
      </c>
      <c r="D114" s="146" t="s">
        <v>212</v>
      </c>
      <c r="E114" s="187">
        <f>(16*16/162)*((5*1.6*2*4)+(2*8*4)+(2.9*4*6))</f>
        <v>312.25679012345677</v>
      </c>
      <c r="F114" s="147"/>
      <c r="G114" s="189">
        <f>F114*E114</f>
        <v>0</v>
      </c>
    </row>
    <row r="115" spans="2:7" s="144" customFormat="1">
      <c r="B115" s="209" t="s">
        <v>359</v>
      </c>
      <c r="C115" s="149" t="s">
        <v>361</v>
      </c>
      <c r="D115" s="146" t="s">
        <v>212</v>
      </c>
      <c r="E115" s="187">
        <f>(10*10/162)*((2.1*5*4)+(78.08*1.6))</f>
        <v>103.04197530864197</v>
      </c>
      <c r="F115" s="147"/>
      <c r="G115" s="189">
        <f>F115*E115</f>
        <v>0</v>
      </c>
    </row>
    <row r="116" spans="2:7" s="144" customFormat="1">
      <c r="B116" s="209"/>
      <c r="C116" s="149"/>
      <c r="D116" s="7"/>
      <c r="E116" s="187"/>
      <c r="F116" s="147"/>
      <c r="G116" s="189"/>
    </row>
    <row r="117" spans="2:7" s="144" customFormat="1">
      <c r="B117" s="209"/>
      <c r="C117" s="145" t="s">
        <v>362</v>
      </c>
      <c r="D117" s="7"/>
      <c r="E117" s="187"/>
      <c r="F117" s="147"/>
      <c r="G117" s="189"/>
    </row>
    <row r="118" spans="2:7" s="144" customFormat="1">
      <c r="B118" s="209"/>
      <c r="C118" s="149"/>
      <c r="D118" s="146"/>
      <c r="E118" s="187"/>
      <c r="F118" s="147"/>
      <c r="G118" s="189"/>
    </row>
    <row r="119" spans="2:7" s="144" customFormat="1">
      <c r="B119" s="209"/>
      <c r="C119" s="225" t="s">
        <v>363</v>
      </c>
      <c r="D119" s="146"/>
      <c r="E119" s="187"/>
      <c r="F119" s="147"/>
      <c r="G119" s="189"/>
    </row>
    <row r="120" spans="2:7" s="144" customFormat="1">
      <c r="B120" s="209"/>
      <c r="C120" s="149"/>
      <c r="D120" s="146"/>
      <c r="E120" s="187"/>
      <c r="F120" s="147"/>
      <c r="G120" s="189"/>
    </row>
    <row r="121" spans="2:7" s="144" customFormat="1" ht="30">
      <c r="B121" s="209"/>
      <c r="C121" s="224" t="s">
        <v>364</v>
      </c>
      <c r="D121" s="146"/>
      <c r="E121" s="187"/>
      <c r="F121" s="147"/>
      <c r="G121" s="189"/>
    </row>
    <row r="122" spans="2:7" s="144" customFormat="1">
      <c r="B122" s="209"/>
      <c r="C122" s="149"/>
      <c r="D122" s="146"/>
      <c r="E122" s="187"/>
      <c r="F122" s="147"/>
      <c r="G122" s="189"/>
    </row>
    <row r="123" spans="2:7" s="144" customFormat="1">
      <c r="B123" s="209" t="s">
        <v>365</v>
      </c>
      <c r="C123" s="149" t="s">
        <v>366</v>
      </c>
      <c r="D123" s="226" t="s">
        <v>207</v>
      </c>
      <c r="E123" s="187">
        <f>E106</f>
        <v>18.439999999999998</v>
      </c>
      <c r="F123" s="147"/>
      <c r="G123" s="189">
        <f>F123*E123</f>
        <v>0</v>
      </c>
    </row>
    <row r="124" spans="2:7" s="144" customFormat="1">
      <c r="B124" s="209"/>
      <c r="C124" s="149"/>
      <c r="D124" s="146"/>
      <c r="E124" s="187"/>
      <c r="F124" s="147"/>
      <c r="G124" s="189"/>
    </row>
    <row r="125" spans="2:7" s="144" customFormat="1">
      <c r="B125" s="209"/>
      <c r="C125" s="149"/>
      <c r="D125" s="146"/>
      <c r="E125" s="187"/>
      <c r="F125" s="147"/>
      <c r="G125" s="189"/>
    </row>
    <row r="126" spans="2:7" s="144" customFormat="1">
      <c r="B126" s="209"/>
      <c r="C126" s="149"/>
      <c r="D126" s="146"/>
      <c r="E126" s="187"/>
      <c r="F126" s="147"/>
      <c r="G126" s="189"/>
    </row>
    <row r="127" spans="2:7" s="144" customFormat="1">
      <c r="B127" s="209"/>
      <c r="C127" s="149"/>
      <c r="D127" s="146"/>
      <c r="E127" s="187"/>
      <c r="F127" s="147"/>
      <c r="G127" s="189"/>
    </row>
    <row r="128" spans="2:7" s="144" customFormat="1">
      <c r="B128" s="227"/>
      <c r="C128" s="228"/>
      <c r="D128" s="217"/>
      <c r="E128" s="206"/>
      <c r="F128" s="218"/>
      <c r="G128" s="189"/>
    </row>
    <row r="129" spans="2:7" s="144" customFormat="1">
      <c r="B129" s="229"/>
      <c r="C129" s="567" t="s">
        <v>124</v>
      </c>
      <c r="D129" s="560"/>
      <c r="E129" s="560"/>
      <c r="F129" s="561"/>
      <c r="G129" s="208">
        <f>SUM(G83:G128)</f>
        <v>0</v>
      </c>
    </row>
    <row r="130" spans="2:7" s="144" customFormat="1">
      <c r="B130" s="221"/>
      <c r="C130" s="210"/>
      <c r="D130" s="222"/>
      <c r="E130" s="211"/>
      <c r="F130" s="210"/>
      <c r="G130" s="223"/>
    </row>
    <row r="131" spans="2:7" s="144" customFormat="1">
      <c r="B131" s="184"/>
      <c r="D131" s="193"/>
      <c r="E131" s="165"/>
      <c r="F131" s="149"/>
      <c r="G131" s="198"/>
    </row>
    <row r="132" spans="2:7" s="144" customFormat="1">
      <c r="B132" s="184"/>
      <c r="C132" s="230" t="s">
        <v>367</v>
      </c>
      <c r="D132" s="193"/>
      <c r="E132" s="165"/>
      <c r="F132" s="188"/>
      <c r="G132" s="189"/>
    </row>
    <row r="133" spans="2:7" s="144" customFormat="1">
      <c r="B133" s="184"/>
      <c r="D133" s="193"/>
      <c r="E133" s="165"/>
      <c r="F133" s="188"/>
      <c r="G133" s="189"/>
    </row>
    <row r="134" spans="2:7" s="144" customFormat="1" ht="30">
      <c r="B134" s="184"/>
      <c r="C134" s="230" t="s">
        <v>368</v>
      </c>
      <c r="D134" s="193"/>
      <c r="E134" s="165"/>
      <c r="F134" s="188"/>
      <c r="G134" s="189"/>
    </row>
    <row r="135" spans="2:7" s="144" customFormat="1">
      <c r="B135" s="184"/>
      <c r="D135" s="193"/>
      <c r="E135" s="165"/>
      <c r="F135" s="188"/>
      <c r="G135" s="189"/>
    </row>
    <row r="136" spans="2:7" s="144" customFormat="1">
      <c r="B136" s="184"/>
      <c r="C136" s="231" t="s">
        <v>369</v>
      </c>
      <c r="D136" s="193"/>
      <c r="E136" s="165"/>
      <c r="F136" s="188"/>
      <c r="G136" s="189"/>
    </row>
    <row r="137" spans="2:7" s="144" customFormat="1">
      <c r="B137" s="184"/>
      <c r="D137" s="193"/>
      <c r="E137" s="165"/>
      <c r="F137" s="188"/>
      <c r="G137" s="189"/>
    </row>
    <row r="138" spans="2:7" s="144" customFormat="1" ht="48" customHeight="1">
      <c r="B138" s="184"/>
      <c r="C138" s="232" t="s">
        <v>370</v>
      </c>
      <c r="D138" s="193"/>
      <c r="E138" s="165"/>
      <c r="F138" s="188"/>
      <c r="G138" s="189"/>
    </row>
    <row r="139" spans="2:7" s="144" customFormat="1">
      <c r="B139" s="184"/>
      <c r="D139" s="193"/>
      <c r="E139" s="165"/>
      <c r="F139" s="188"/>
      <c r="G139" s="189"/>
    </row>
    <row r="140" spans="2:7" s="144" customFormat="1">
      <c r="B140" s="184" t="s">
        <v>371</v>
      </c>
      <c r="C140" s="144" t="s">
        <v>372</v>
      </c>
      <c r="D140" s="193" t="s">
        <v>60</v>
      </c>
      <c r="E140" s="165">
        <v>2</v>
      </c>
      <c r="F140" s="188"/>
      <c r="G140" s="189">
        <f>F140*E140</f>
        <v>0</v>
      </c>
    </row>
    <row r="141" spans="2:7" s="144" customFormat="1">
      <c r="B141" s="184" t="s">
        <v>373</v>
      </c>
      <c r="C141" s="144" t="s">
        <v>374</v>
      </c>
      <c r="D141" s="193" t="s">
        <v>60</v>
      </c>
      <c r="E141" s="165">
        <v>2</v>
      </c>
      <c r="F141" s="188"/>
      <c r="G141" s="189">
        <f>F141*E141</f>
        <v>0</v>
      </c>
    </row>
    <row r="142" spans="2:7" s="144" customFormat="1" ht="45">
      <c r="B142" s="184"/>
      <c r="C142" s="232" t="s">
        <v>375</v>
      </c>
      <c r="D142" s="193"/>
      <c r="E142" s="165"/>
      <c r="F142" s="188"/>
      <c r="G142" s="189"/>
    </row>
    <row r="143" spans="2:7" s="144" customFormat="1">
      <c r="B143" s="184" t="s">
        <v>376</v>
      </c>
      <c r="C143" s="144" t="s">
        <v>372</v>
      </c>
      <c r="D143" s="193" t="s">
        <v>60</v>
      </c>
      <c r="E143" s="165">
        <v>1</v>
      </c>
      <c r="F143" s="188"/>
      <c r="G143" s="189">
        <f>F143*E143</f>
        <v>0</v>
      </c>
    </row>
    <row r="144" spans="2:7" s="144" customFormat="1">
      <c r="B144" s="184" t="s">
        <v>377</v>
      </c>
      <c r="C144" s="144" t="s">
        <v>378</v>
      </c>
      <c r="D144" s="193" t="s">
        <v>60</v>
      </c>
      <c r="E144" s="165">
        <v>2</v>
      </c>
      <c r="F144" s="188"/>
      <c r="G144" s="189">
        <f>F144*E144</f>
        <v>0</v>
      </c>
    </row>
    <row r="145" spans="2:7" s="144" customFormat="1">
      <c r="B145" s="184"/>
      <c r="D145" s="193"/>
      <c r="E145" s="165"/>
      <c r="F145" s="188"/>
      <c r="G145" s="189"/>
    </row>
    <row r="146" spans="2:7" s="144" customFormat="1">
      <c r="B146" s="184"/>
      <c r="D146" s="193"/>
      <c r="E146" s="165"/>
      <c r="F146" s="188"/>
      <c r="G146" s="189"/>
    </row>
    <row r="147" spans="2:7" s="144" customFormat="1">
      <c r="B147" s="184"/>
      <c r="C147" s="170" t="s">
        <v>379</v>
      </c>
      <c r="D147" s="193"/>
      <c r="E147" s="165"/>
      <c r="F147" s="188"/>
      <c r="G147" s="189"/>
    </row>
    <row r="148" spans="2:7" s="144" customFormat="1">
      <c r="B148" s="184"/>
      <c r="C148" s="231"/>
      <c r="D148" s="193"/>
      <c r="E148" s="165"/>
      <c r="F148" s="188"/>
      <c r="G148" s="189"/>
    </row>
    <row r="149" spans="2:7" s="144" customFormat="1" ht="30">
      <c r="B149" s="184"/>
      <c r="C149" s="232" t="s">
        <v>380</v>
      </c>
      <c r="D149" s="193"/>
      <c r="E149" s="165"/>
      <c r="F149" s="188"/>
      <c r="G149" s="189"/>
    </row>
    <row r="150" spans="2:7" s="144" customFormat="1">
      <c r="B150" s="184"/>
      <c r="D150" s="193"/>
      <c r="E150" s="165"/>
      <c r="F150" s="188"/>
      <c r="G150" s="189"/>
    </row>
    <row r="151" spans="2:7" s="144" customFormat="1">
      <c r="B151" s="184" t="s">
        <v>381</v>
      </c>
      <c r="C151" s="144" t="s">
        <v>372</v>
      </c>
      <c r="D151" s="193" t="s">
        <v>60</v>
      </c>
      <c r="E151" s="165">
        <v>1</v>
      </c>
      <c r="F151" s="188"/>
      <c r="G151" s="189">
        <f>F151*E151</f>
        <v>0</v>
      </c>
    </row>
    <row r="152" spans="2:7" s="144" customFormat="1">
      <c r="B152" s="184"/>
      <c r="D152" s="193"/>
      <c r="E152" s="165"/>
      <c r="F152" s="188"/>
      <c r="G152" s="189"/>
    </row>
    <row r="153" spans="2:7" s="144" customFormat="1">
      <c r="B153" s="184"/>
      <c r="C153" s="231" t="s">
        <v>382</v>
      </c>
      <c r="D153" s="193"/>
      <c r="E153" s="165"/>
      <c r="F153" s="188"/>
      <c r="G153" s="189"/>
    </row>
    <row r="154" spans="2:7" s="144" customFormat="1">
      <c r="B154" s="184"/>
      <c r="D154" s="193"/>
      <c r="E154" s="165"/>
      <c r="F154" s="188"/>
      <c r="G154" s="189"/>
    </row>
    <row r="155" spans="2:7" s="144" customFormat="1" ht="45">
      <c r="B155" s="184"/>
      <c r="C155" s="232" t="s">
        <v>383</v>
      </c>
      <c r="D155" s="193"/>
      <c r="E155" s="165"/>
      <c r="F155" s="188"/>
      <c r="G155" s="189"/>
    </row>
    <row r="156" spans="2:7" s="144" customFormat="1">
      <c r="B156" s="184"/>
      <c r="D156" s="193"/>
      <c r="E156" s="165"/>
      <c r="F156" s="188"/>
      <c r="G156" s="189"/>
    </row>
    <row r="157" spans="2:7" s="144" customFormat="1">
      <c r="B157" s="184" t="s">
        <v>384</v>
      </c>
      <c r="C157" s="144" t="s">
        <v>374</v>
      </c>
      <c r="D157" s="193" t="s">
        <v>60</v>
      </c>
      <c r="E157" s="165">
        <v>1</v>
      </c>
      <c r="F157" s="188"/>
      <c r="G157" s="189">
        <f>F157*E157</f>
        <v>0</v>
      </c>
    </row>
    <row r="158" spans="2:7" s="144" customFormat="1">
      <c r="B158" s="184" t="s">
        <v>385</v>
      </c>
      <c r="C158" s="144" t="s">
        <v>386</v>
      </c>
      <c r="D158" s="193" t="s">
        <v>60</v>
      </c>
      <c r="E158" s="165">
        <v>1</v>
      </c>
      <c r="F158" s="188"/>
      <c r="G158" s="189">
        <f>F158*E158</f>
        <v>0</v>
      </c>
    </row>
    <row r="159" spans="2:7" s="144" customFormat="1">
      <c r="B159" s="184"/>
      <c r="C159" s="231" t="s">
        <v>387</v>
      </c>
      <c r="D159" s="193"/>
      <c r="E159" s="165"/>
      <c r="F159" s="188"/>
      <c r="G159" s="189"/>
    </row>
    <row r="160" spans="2:7" s="144" customFormat="1">
      <c r="B160" s="184"/>
      <c r="D160" s="193"/>
      <c r="E160" s="165"/>
      <c r="F160" s="188"/>
      <c r="G160" s="189"/>
    </row>
    <row r="161" spans="2:7" s="144" customFormat="1" ht="45">
      <c r="B161" s="184"/>
      <c r="C161" s="232" t="s">
        <v>388</v>
      </c>
      <c r="D161" s="193"/>
      <c r="E161" s="165"/>
      <c r="F161" s="188"/>
      <c r="G161" s="189"/>
    </row>
    <row r="162" spans="2:7" s="144" customFormat="1">
      <c r="B162" s="184"/>
      <c r="D162" s="193"/>
      <c r="E162" s="165"/>
      <c r="F162" s="188"/>
      <c r="G162" s="189"/>
    </row>
    <row r="163" spans="2:7" s="144" customFormat="1">
      <c r="B163" s="184" t="s">
        <v>389</v>
      </c>
      <c r="C163" s="144" t="s">
        <v>374</v>
      </c>
      <c r="D163" s="193" t="s">
        <v>60</v>
      </c>
      <c r="E163" s="165">
        <v>2</v>
      </c>
      <c r="F163" s="188"/>
      <c r="G163" s="189">
        <f>F163*E163</f>
        <v>0</v>
      </c>
    </row>
    <row r="164" spans="2:7" s="144" customFormat="1">
      <c r="B164" s="184" t="s">
        <v>390</v>
      </c>
      <c r="C164" s="144" t="s">
        <v>386</v>
      </c>
      <c r="D164" s="193" t="s">
        <v>60</v>
      </c>
      <c r="E164" s="165">
        <v>2</v>
      </c>
      <c r="F164" s="188"/>
      <c r="G164" s="189">
        <f>F164*E164</f>
        <v>0</v>
      </c>
    </row>
    <row r="165" spans="2:7" s="144" customFormat="1">
      <c r="B165" s="184"/>
      <c r="C165" s="231" t="s">
        <v>391</v>
      </c>
      <c r="D165" s="193"/>
      <c r="E165" s="165"/>
      <c r="F165" s="188"/>
      <c r="G165" s="189"/>
    </row>
    <row r="166" spans="2:7" s="144" customFormat="1">
      <c r="B166" s="184"/>
      <c r="D166" s="193"/>
      <c r="E166" s="165"/>
      <c r="F166" s="188"/>
      <c r="G166" s="189"/>
    </row>
    <row r="167" spans="2:7" s="144" customFormat="1" ht="46.5" customHeight="1">
      <c r="B167" s="184"/>
      <c r="C167" s="232" t="s">
        <v>392</v>
      </c>
      <c r="D167" s="193"/>
      <c r="E167" s="165"/>
      <c r="F167" s="188"/>
      <c r="G167" s="189"/>
    </row>
    <row r="168" spans="2:7" s="144" customFormat="1">
      <c r="B168" s="184"/>
      <c r="C168" s="231"/>
      <c r="D168" s="233"/>
      <c r="E168" s="165"/>
      <c r="F168" s="188"/>
      <c r="G168" s="189"/>
    </row>
    <row r="169" spans="2:7" s="144" customFormat="1">
      <c r="B169" s="184" t="s">
        <v>393</v>
      </c>
      <c r="C169" s="144" t="s">
        <v>394</v>
      </c>
      <c r="D169" s="193" t="s">
        <v>60</v>
      </c>
      <c r="E169" s="165">
        <v>2</v>
      </c>
      <c r="F169" s="188"/>
      <c r="G169" s="189">
        <f>F169*E169</f>
        <v>0</v>
      </c>
    </row>
    <row r="170" spans="2:7" s="144" customFormat="1">
      <c r="B170" s="184" t="s">
        <v>395</v>
      </c>
      <c r="C170" s="144" t="s">
        <v>396</v>
      </c>
      <c r="D170" s="193" t="s">
        <v>60</v>
      </c>
      <c r="E170" s="165">
        <v>5</v>
      </c>
      <c r="F170" s="188"/>
      <c r="G170" s="189">
        <f t="shared" ref="G170:G177" si="0">F170*E170</f>
        <v>0</v>
      </c>
    </row>
    <row r="171" spans="2:7" s="144" customFormat="1">
      <c r="B171" s="184" t="s">
        <v>397</v>
      </c>
      <c r="C171" s="144" t="s">
        <v>398</v>
      </c>
      <c r="D171" s="193" t="s">
        <v>60</v>
      </c>
      <c r="E171" s="165">
        <v>2</v>
      </c>
      <c r="F171" s="188"/>
      <c r="G171" s="189">
        <f t="shared" si="0"/>
        <v>0</v>
      </c>
    </row>
    <row r="172" spans="2:7" s="144" customFormat="1">
      <c r="B172" s="184" t="s">
        <v>399</v>
      </c>
      <c r="C172" s="144" t="s">
        <v>400</v>
      </c>
      <c r="D172" s="193" t="s">
        <v>60</v>
      </c>
      <c r="E172" s="165">
        <v>2</v>
      </c>
      <c r="F172" s="188"/>
      <c r="G172" s="189">
        <f t="shared" si="0"/>
        <v>0</v>
      </c>
    </row>
    <row r="173" spans="2:7" s="144" customFormat="1">
      <c r="B173" s="184" t="s">
        <v>401</v>
      </c>
      <c r="C173" s="144" t="s">
        <v>402</v>
      </c>
      <c r="D173" s="193" t="s">
        <v>60</v>
      </c>
      <c r="E173" s="165">
        <v>4</v>
      </c>
      <c r="F173" s="188"/>
      <c r="G173" s="189">
        <f t="shared" si="0"/>
        <v>0</v>
      </c>
    </row>
    <row r="174" spans="2:7" s="144" customFormat="1">
      <c r="B174" s="184" t="s">
        <v>403</v>
      </c>
      <c r="C174" s="144" t="s">
        <v>404</v>
      </c>
      <c r="D174" s="193" t="s">
        <v>60</v>
      </c>
      <c r="E174" s="165">
        <v>1</v>
      </c>
      <c r="F174" s="188"/>
      <c r="G174" s="189">
        <f t="shared" si="0"/>
        <v>0</v>
      </c>
    </row>
    <row r="175" spans="2:7" s="144" customFormat="1">
      <c r="B175" s="184" t="s">
        <v>405</v>
      </c>
      <c r="C175" s="144" t="s">
        <v>406</v>
      </c>
      <c r="D175" s="193" t="s">
        <v>60</v>
      </c>
      <c r="E175" s="165">
        <v>4</v>
      </c>
      <c r="F175" s="188"/>
      <c r="G175" s="189">
        <f t="shared" si="0"/>
        <v>0</v>
      </c>
    </row>
    <row r="176" spans="2:7" s="144" customFormat="1">
      <c r="B176" s="184" t="s">
        <v>407</v>
      </c>
      <c r="C176" s="144" t="s">
        <v>408</v>
      </c>
      <c r="D176" s="193" t="s">
        <v>60</v>
      </c>
      <c r="E176" s="165">
        <v>2</v>
      </c>
      <c r="F176" s="188"/>
      <c r="G176" s="189">
        <f t="shared" si="0"/>
        <v>0</v>
      </c>
    </row>
    <row r="177" spans="2:7" s="144" customFormat="1">
      <c r="B177" s="184" t="s">
        <v>409</v>
      </c>
      <c r="C177" s="144" t="s">
        <v>408</v>
      </c>
      <c r="D177" s="193" t="s">
        <v>60</v>
      </c>
      <c r="E177" s="165">
        <v>3</v>
      </c>
      <c r="F177" s="188"/>
      <c r="G177" s="189">
        <f t="shared" si="0"/>
        <v>0</v>
      </c>
    </row>
    <row r="178" spans="2:7" s="144" customFormat="1">
      <c r="B178" s="184"/>
      <c r="C178" s="231" t="s">
        <v>410</v>
      </c>
      <c r="D178" s="193"/>
      <c r="E178" s="165"/>
      <c r="F178" s="188"/>
      <c r="G178" s="189"/>
    </row>
    <row r="179" spans="2:7" s="144" customFormat="1">
      <c r="B179" s="184"/>
      <c r="D179" s="193"/>
      <c r="E179" s="165"/>
      <c r="F179" s="188"/>
      <c r="G179" s="189"/>
    </row>
    <row r="180" spans="2:7" s="144" customFormat="1" ht="45">
      <c r="B180" s="184"/>
      <c r="C180" s="232" t="s">
        <v>411</v>
      </c>
      <c r="D180" s="193"/>
      <c r="E180" s="165"/>
      <c r="F180" s="188"/>
      <c r="G180" s="189"/>
    </row>
    <row r="181" spans="2:7" s="144" customFormat="1">
      <c r="B181" s="184"/>
      <c r="D181" s="193"/>
      <c r="E181" s="165"/>
      <c r="F181" s="188"/>
      <c r="G181" s="189"/>
    </row>
    <row r="182" spans="2:7" s="144" customFormat="1">
      <c r="B182" s="184" t="s">
        <v>412</v>
      </c>
      <c r="C182" s="144" t="s">
        <v>372</v>
      </c>
      <c r="D182" s="193" t="s">
        <v>60</v>
      </c>
      <c r="E182" s="165">
        <v>1</v>
      </c>
      <c r="F182" s="188"/>
      <c r="G182" s="189">
        <f>F182*E182</f>
        <v>0</v>
      </c>
    </row>
    <row r="183" spans="2:7" s="144" customFormat="1">
      <c r="B183" s="184"/>
      <c r="C183" s="231" t="s">
        <v>413</v>
      </c>
      <c r="D183" s="193"/>
      <c r="E183" s="165"/>
      <c r="F183" s="188"/>
      <c r="G183" s="189"/>
    </row>
    <row r="184" spans="2:7" s="144" customFormat="1" ht="45">
      <c r="B184" s="184"/>
      <c r="C184" s="144" t="s">
        <v>414</v>
      </c>
      <c r="D184" s="193"/>
      <c r="E184" s="165"/>
      <c r="F184" s="188"/>
      <c r="G184" s="189"/>
    </row>
    <row r="185" spans="2:7" s="144" customFormat="1">
      <c r="B185" s="184" t="s">
        <v>415</v>
      </c>
      <c r="C185" s="144" t="s">
        <v>372</v>
      </c>
      <c r="D185" s="193" t="s">
        <v>60</v>
      </c>
      <c r="E185" s="165">
        <v>1</v>
      </c>
      <c r="F185" s="188"/>
      <c r="G185" s="189">
        <f>F185*E185</f>
        <v>0</v>
      </c>
    </row>
    <row r="186" spans="2:7" s="144" customFormat="1">
      <c r="B186" s="184"/>
      <c r="D186" s="193"/>
      <c r="E186" s="165"/>
      <c r="F186" s="188"/>
      <c r="G186" s="189"/>
    </row>
    <row r="187" spans="2:7" s="144" customFormat="1">
      <c r="B187" s="184"/>
      <c r="C187" s="231" t="s">
        <v>416</v>
      </c>
      <c r="D187" s="193"/>
      <c r="E187" s="165"/>
      <c r="F187" s="188"/>
      <c r="G187" s="189"/>
    </row>
    <row r="188" spans="2:7" s="144" customFormat="1">
      <c r="B188" s="184"/>
      <c r="D188" s="193"/>
      <c r="E188" s="165"/>
      <c r="F188" s="188"/>
      <c r="G188" s="189"/>
    </row>
    <row r="189" spans="2:7" s="144" customFormat="1" ht="60">
      <c r="B189" s="184"/>
      <c r="C189" s="232" t="s">
        <v>417</v>
      </c>
      <c r="D189" s="193"/>
      <c r="E189" s="165"/>
      <c r="F189" s="188"/>
      <c r="G189" s="189"/>
    </row>
    <row r="190" spans="2:7" s="144" customFormat="1">
      <c r="B190" s="184"/>
      <c r="D190" s="193"/>
      <c r="E190" s="165"/>
      <c r="F190" s="188"/>
      <c r="G190" s="189"/>
    </row>
    <row r="191" spans="2:7" s="144" customFormat="1">
      <c r="B191" s="184" t="s">
        <v>418</v>
      </c>
      <c r="C191" s="144" t="s">
        <v>374</v>
      </c>
      <c r="D191" s="193" t="s">
        <v>60</v>
      </c>
      <c r="E191" s="165">
        <v>2</v>
      </c>
      <c r="F191" s="188"/>
      <c r="G191" s="189">
        <f>F191*E191</f>
        <v>0</v>
      </c>
    </row>
    <row r="192" spans="2:7" s="144" customFormat="1">
      <c r="B192" s="184" t="s">
        <v>419</v>
      </c>
      <c r="C192" s="144" t="s">
        <v>386</v>
      </c>
      <c r="D192" s="193" t="s">
        <v>60</v>
      </c>
      <c r="E192" s="165">
        <v>1</v>
      </c>
      <c r="F192" s="188"/>
      <c r="G192" s="189">
        <f>F192*E192</f>
        <v>0</v>
      </c>
    </row>
    <row r="193" spans="2:7" s="144" customFormat="1">
      <c r="B193" s="184"/>
      <c r="D193" s="193"/>
      <c r="E193" s="165"/>
      <c r="F193" s="188"/>
      <c r="G193" s="189"/>
    </row>
    <row r="194" spans="2:7" s="144" customFormat="1" ht="15.75" customHeight="1">
      <c r="B194" s="559" t="s">
        <v>124</v>
      </c>
      <c r="C194" s="560"/>
      <c r="D194" s="560"/>
      <c r="E194" s="560"/>
      <c r="F194" s="561"/>
      <c r="G194" s="208">
        <f>SUM(G131:G193)</f>
        <v>0</v>
      </c>
    </row>
    <row r="195" spans="2:7" s="144" customFormat="1">
      <c r="B195" s="221"/>
      <c r="D195" s="222"/>
      <c r="E195" s="211"/>
      <c r="F195" s="210"/>
      <c r="G195" s="223"/>
    </row>
    <row r="196" spans="2:7" s="144" customFormat="1">
      <c r="B196" s="184"/>
      <c r="C196" s="149"/>
      <c r="D196" s="234"/>
      <c r="E196" s="187"/>
      <c r="F196" s="235"/>
      <c r="G196" s="189"/>
    </row>
    <row r="197" spans="2:7" s="144" customFormat="1">
      <c r="B197" s="184"/>
      <c r="C197" s="225" t="s">
        <v>420</v>
      </c>
      <c r="D197" s="146"/>
      <c r="E197" s="187"/>
      <c r="F197" s="147"/>
      <c r="G197" s="189"/>
    </row>
    <row r="198" spans="2:7" s="144" customFormat="1">
      <c r="B198" s="184"/>
      <c r="C198" s="149"/>
      <c r="D198" s="146"/>
      <c r="E198" s="187"/>
      <c r="F198" s="147"/>
      <c r="G198" s="189"/>
    </row>
    <row r="199" spans="2:7" s="144" customFormat="1" ht="30">
      <c r="B199" s="184"/>
      <c r="C199" s="525" t="s">
        <v>421</v>
      </c>
      <c r="D199" s="146"/>
      <c r="E199" s="187"/>
      <c r="F199" s="147"/>
      <c r="G199" s="189"/>
    </row>
    <row r="200" spans="2:7" s="144" customFormat="1">
      <c r="B200" s="184"/>
      <c r="C200" s="149"/>
      <c r="D200" s="146"/>
      <c r="E200" s="187"/>
      <c r="F200" s="147"/>
      <c r="G200" s="189"/>
    </row>
    <row r="201" spans="2:7" s="144" customFormat="1">
      <c r="B201" s="184" t="s">
        <v>422</v>
      </c>
      <c r="C201" s="149" t="s">
        <v>374</v>
      </c>
      <c r="D201" s="146" t="s">
        <v>60</v>
      </c>
      <c r="E201" s="187">
        <v>1</v>
      </c>
      <c r="F201" s="147"/>
      <c r="G201" s="189">
        <f>F201*E201</f>
        <v>0</v>
      </c>
    </row>
    <row r="202" spans="2:7" s="144" customFormat="1">
      <c r="B202" s="184"/>
      <c r="C202" s="149"/>
      <c r="D202" s="146"/>
      <c r="E202" s="187"/>
      <c r="F202" s="147"/>
      <c r="G202" s="189"/>
    </row>
    <row r="203" spans="2:7" s="144" customFormat="1">
      <c r="B203" s="184"/>
      <c r="C203" s="225" t="s">
        <v>423</v>
      </c>
      <c r="D203" s="146"/>
      <c r="E203" s="187"/>
      <c r="F203" s="147"/>
      <c r="G203" s="189"/>
    </row>
    <row r="204" spans="2:7" s="144" customFormat="1">
      <c r="B204" s="184"/>
      <c r="C204" s="149"/>
      <c r="D204" s="146"/>
      <c r="E204" s="187"/>
      <c r="F204" s="147"/>
      <c r="G204" s="189"/>
    </row>
    <row r="205" spans="2:7" s="144" customFormat="1" ht="120">
      <c r="B205" s="184"/>
      <c r="C205" s="224" t="s">
        <v>424</v>
      </c>
      <c r="D205" s="146"/>
      <c r="E205" s="187"/>
      <c r="F205" s="147"/>
      <c r="G205" s="189"/>
    </row>
    <row r="206" spans="2:7" s="144" customFormat="1">
      <c r="B206" s="184"/>
      <c r="C206" s="149"/>
      <c r="D206" s="146"/>
      <c r="E206" s="187"/>
      <c r="F206" s="147"/>
      <c r="G206" s="189"/>
    </row>
    <row r="207" spans="2:7" s="144" customFormat="1">
      <c r="B207" s="184" t="s">
        <v>425</v>
      </c>
      <c r="C207" s="149" t="s">
        <v>372</v>
      </c>
      <c r="D207" s="146" t="s">
        <v>60</v>
      </c>
      <c r="E207" s="187">
        <v>1</v>
      </c>
      <c r="F207" s="147"/>
      <c r="G207" s="189">
        <f>F207*E207</f>
        <v>0</v>
      </c>
    </row>
    <row r="208" spans="2:7" s="144" customFormat="1" ht="55.9" customHeight="1">
      <c r="B208" s="184" t="s">
        <v>426</v>
      </c>
      <c r="C208" s="149" t="s">
        <v>378</v>
      </c>
      <c r="D208" s="146" t="s">
        <v>60</v>
      </c>
      <c r="E208" s="187">
        <v>0</v>
      </c>
      <c r="F208" s="147"/>
      <c r="G208" s="189" t="s">
        <v>34</v>
      </c>
    </row>
    <row r="209" spans="2:7" s="144" customFormat="1">
      <c r="B209" s="184"/>
      <c r="C209" s="145" t="s">
        <v>427</v>
      </c>
      <c r="D209" s="146"/>
      <c r="E209" s="187"/>
      <c r="F209" s="147"/>
      <c r="G209" s="189"/>
    </row>
    <row r="210" spans="2:7" s="144" customFormat="1">
      <c r="B210" s="184"/>
      <c r="C210" s="149"/>
      <c r="D210" s="146"/>
      <c r="E210" s="187"/>
      <c r="F210" s="147"/>
      <c r="G210" s="189"/>
    </row>
    <row r="211" spans="2:7" s="144" customFormat="1">
      <c r="B211" s="184"/>
      <c r="C211" s="145" t="s">
        <v>428</v>
      </c>
      <c r="D211" s="146"/>
      <c r="E211" s="187"/>
      <c r="F211" s="147"/>
      <c r="G211" s="189"/>
    </row>
    <row r="212" spans="2:7" s="144" customFormat="1">
      <c r="B212" s="184"/>
      <c r="C212" s="149"/>
      <c r="D212" s="146"/>
      <c r="E212" s="187"/>
      <c r="F212" s="147"/>
      <c r="G212" s="189"/>
    </row>
    <row r="213" spans="2:7" s="144" customFormat="1">
      <c r="B213" s="184"/>
      <c r="C213" s="225" t="s">
        <v>429</v>
      </c>
      <c r="D213" s="236"/>
      <c r="E213" s="187"/>
      <c r="F213" s="147"/>
      <c r="G213" s="189"/>
    </row>
    <row r="214" spans="2:7" s="144" customFormat="1">
      <c r="B214" s="184"/>
      <c r="C214" s="149"/>
      <c r="D214" s="146"/>
      <c r="E214" s="187"/>
      <c r="F214" s="147"/>
      <c r="G214" s="189"/>
    </row>
    <row r="215" spans="2:7" s="144" customFormat="1" ht="60">
      <c r="B215" s="184"/>
      <c r="C215" s="525" t="s">
        <v>430</v>
      </c>
      <c r="D215" s="146"/>
      <c r="E215" s="187"/>
      <c r="F215" s="147"/>
      <c r="G215" s="189"/>
    </row>
    <row r="216" spans="2:7" s="144" customFormat="1">
      <c r="B216" s="184"/>
      <c r="C216" s="149"/>
      <c r="D216" s="146"/>
      <c r="E216" s="187"/>
      <c r="F216" s="147"/>
      <c r="G216" s="189"/>
    </row>
    <row r="217" spans="2:7" s="144" customFormat="1">
      <c r="B217" s="184" t="s">
        <v>431</v>
      </c>
      <c r="C217" s="149" t="s">
        <v>432</v>
      </c>
      <c r="D217" s="146" t="s">
        <v>60</v>
      </c>
      <c r="E217" s="187">
        <v>3</v>
      </c>
      <c r="F217" s="147"/>
      <c r="G217" s="189">
        <f>F217*E217</f>
        <v>0</v>
      </c>
    </row>
    <row r="218" spans="2:7" s="144" customFormat="1">
      <c r="B218" s="184"/>
      <c r="C218" s="149"/>
      <c r="D218" s="146"/>
      <c r="E218" s="187"/>
      <c r="F218" s="147"/>
      <c r="G218" s="189"/>
    </row>
    <row r="219" spans="2:7" s="144" customFormat="1">
      <c r="B219" s="184"/>
      <c r="C219" s="145" t="s">
        <v>433</v>
      </c>
      <c r="D219" s="146"/>
      <c r="E219" s="187"/>
      <c r="F219" s="147"/>
      <c r="G219" s="189"/>
    </row>
    <row r="220" spans="2:7" s="144" customFormat="1">
      <c r="B220" s="184"/>
      <c r="C220" s="149"/>
      <c r="D220" s="146"/>
      <c r="E220" s="187"/>
      <c r="F220" s="147"/>
      <c r="G220" s="189"/>
    </row>
    <row r="221" spans="2:7" s="144" customFormat="1">
      <c r="B221" s="184"/>
      <c r="C221" s="225" t="s">
        <v>434</v>
      </c>
      <c r="D221" s="146"/>
      <c r="E221" s="187"/>
      <c r="F221" s="147"/>
      <c r="G221" s="189"/>
    </row>
    <row r="222" spans="2:7" s="144" customFormat="1">
      <c r="B222" s="184"/>
      <c r="C222" s="145"/>
      <c r="D222" s="146"/>
      <c r="E222" s="187"/>
      <c r="F222" s="147"/>
      <c r="G222" s="189"/>
    </row>
    <row r="223" spans="2:7" s="144" customFormat="1" ht="75">
      <c r="B223" s="184"/>
      <c r="C223" s="224" t="s">
        <v>435</v>
      </c>
      <c r="D223" s="146"/>
      <c r="E223" s="187"/>
      <c r="F223" s="147"/>
      <c r="G223" s="189"/>
    </row>
    <row r="224" spans="2:7" s="144" customFormat="1">
      <c r="B224" s="184"/>
      <c r="C224" s="145"/>
      <c r="D224" s="146"/>
      <c r="E224" s="187"/>
      <c r="F224" s="147"/>
      <c r="G224" s="189"/>
    </row>
    <row r="225" spans="2:7" s="144" customFormat="1">
      <c r="B225" s="184" t="s">
        <v>436</v>
      </c>
      <c r="C225" s="149" t="s">
        <v>432</v>
      </c>
      <c r="D225" s="146" t="s">
        <v>60</v>
      </c>
      <c r="E225" s="187">
        <v>1</v>
      </c>
      <c r="F225" s="147"/>
      <c r="G225" s="189">
        <f>F225*E225</f>
        <v>0</v>
      </c>
    </row>
    <row r="226" spans="2:7" s="144" customFormat="1">
      <c r="B226" s="184"/>
      <c r="C226" s="149"/>
      <c r="D226" s="236"/>
      <c r="E226" s="187"/>
      <c r="F226" s="147"/>
      <c r="G226" s="189"/>
    </row>
    <row r="227" spans="2:7" s="144" customFormat="1" ht="75">
      <c r="B227" s="184"/>
      <c r="C227" s="224" t="s">
        <v>437</v>
      </c>
      <c r="D227" s="146"/>
      <c r="E227" s="187"/>
      <c r="F227" s="147"/>
      <c r="G227" s="189"/>
    </row>
    <row r="228" spans="2:7" s="144" customFormat="1">
      <c r="B228" s="184"/>
      <c r="C228" s="145"/>
      <c r="D228" s="146"/>
      <c r="E228" s="187"/>
      <c r="F228" s="147"/>
      <c r="G228" s="189"/>
    </row>
    <row r="229" spans="2:7" s="144" customFormat="1">
      <c r="B229" s="184" t="s">
        <v>438</v>
      </c>
      <c r="C229" s="149" t="s">
        <v>439</v>
      </c>
      <c r="D229" s="146" t="s">
        <v>440</v>
      </c>
      <c r="E229" s="187">
        <v>20</v>
      </c>
      <c r="F229" s="147"/>
      <c r="G229" s="189">
        <f>F229*E229</f>
        <v>0</v>
      </c>
    </row>
    <row r="230" spans="2:7" s="144" customFormat="1">
      <c r="B230" s="184"/>
      <c r="C230" s="149"/>
      <c r="D230" s="146"/>
      <c r="E230" s="187"/>
      <c r="F230" s="147"/>
      <c r="G230" s="189"/>
    </row>
    <row r="231" spans="2:7" s="144" customFormat="1">
      <c r="B231" s="184"/>
      <c r="C231" s="149"/>
      <c r="D231" s="146"/>
      <c r="E231" s="187"/>
      <c r="F231" s="147"/>
      <c r="G231" s="189"/>
    </row>
    <row r="232" spans="2:7" s="144" customFormat="1">
      <c r="B232" s="184"/>
      <c r="C232" s="224"/>
      <c r="D232" s="146"/>
      <c r="E232" s="187"/>
      <c r="F232" s="147"/>
      <c r="G232" s="189"/>
    </row>
    <row r="233" spans="2:7" s="144" customFormat="1">
      <c r="B233" s="184"/>
      <c r="C233" s="224"/>
      <c r="D233" s="146"/>
      <c r="E233" s="187"/>
      <c r="F233" s="147"/>
      <c r="G233" s="189"/>
    </row>
    <row r="234" spans="2:7" s="144" customFormat="1">
      <c r="B234" s="184"/>
      <c r="C234" s="224"/>
      <c r="D234" s="146"/>
      <c r="E234" s="187"/>
      <c r="F234" s="147"/>
      <c r="G234" s="189"/>
    </row>
    <row r="235" spans="2:7" s="144" customFormat="1">
      <c r="B235" s="184"/>
      <c r="C235" s="149"/>
      <c r="D235" s="146"/>
      <c r="E235" s="187"/>
      <c r="F235" s="147"/>
      <c r="G235" s="189"/>
    </row>
    <row r="236" spans="2:7" s="144" customFormat="1">
      <c r="B236" s="184"/>
      <c r="C236" s="149"/>
      <c r="D236" s="146"/>
      <c r="E236" s="187"/>
      <c r="F236" s="147"/>
      <c r="G236" s="189"/>
    </row>
    <row r="237" spans="2:7" s="144" customFormat="1">
      <c r="B237" s="184"/>
      <c r="C237" s="149"/>
      <c r="D237" s="146"/>
      <c r="E237" s="187"/>
      <c r="F237" s="147"/>
      <c r="G237" s="189"/>
    </row>
    <row r="238" spans="2:7" s="144" customFormat="1">
      <c r="B238" s="184"/>
      <c r="C238" s="224"/>
      <c r="D238" s="146"/>
      <c r="E238" s="187"/>
      <c r="F238" s="147"/>
      <c r="G238" s="189"/>
    </row>
    <row r="239" spans="2:7" s="144" customFormat="1">
      <c r="B239" s="184"/>
      <c r="C239" s="224"/>
      <c r="D239" s="146"/>
      <c r="E239" s="187"/>
      <c r="F239" s="147"/>
      <c r="G239" s="189"/>
    </row>
    <row r="240" spans="2:7" s="144" customFormat="1">
      <c r="B240" s="215"/>
      <c r="C240" s="228"/>
      <c r="D240" s="217"/>
      <c r="E240" s="206"/>
      <c r="F240" s="218"/>
      <c r="G240" s="189"/>
    </row>
    <row r="241" spans="2:7" s="144" customFormat="1" ht="15.75" customHeight="1">
      <c r="B241" s="559" t="s">
        <v>124</v>
      </c>
      <c r="C241" s="560"/>
      <c r="D241" s="560"/>
      <c r="E241" s="560"/>
      <c r="F241" s="561"/>
      <c r="G241" s="208">
        <f>SUM(G196:G240)</f>
        <v>0</v>
      </c>
    </row>
    <row r="242" spans="2:7" s="144" customFormat="1">
      <c r="B242" s="237"/>
      <c r="C242" s="238"/>
      <c r="D242" s="146"/>
      <c r="E242" s="165"/>
      <c r="G242" s="190"/>
    </row>
    <row r="243" spans="2:7" s="144" customFormat="1">
      <c r="B243" s="209"/>
      <c r="C243" s="149"/>
      <c r="D243" s="222"/>
      <c r="E243" s="239"/>
      <c r="F243" s="240"/>
      <c r="G243" s="241"/>
    </row>
    <row r="244" spans="2:7" s="144" customFormat="1" ht="30">
      <c r="B244" s="209"/>
      <c r="C244" s="145" t="s">
        <v>441</v>
      </c>
      <c r="D244" s="146"/>
      <c r="E244" s="187"/>
      <c r="F244" s="188"/>
      <c r="G244" s="220"/>
    </row>
    <row r="245" spans="2:7" s="144" customFormat="1">
      <c r="B245" s="209"/>
      <c r="C245" s="149"/>
      <c r="D245" s="146"/>
      <c r="E245" s="187"/>
      <c r="F245" s="188"/>
      <c r="G245" s="220"/>
    </row>
    <row r="246" spans="2:7" s="144" customFormat="1">
      <c r="B246" s="209"/>
      <c r="C246" s="225" t="s">
        <v>442</v>
      </c>
      <c r="D246" s="146"/>
      <c r="E246" s="187"/>
      <c r="F246" s="188"/>
      <c r="G246" s="220"/>
    </row>
    <row r="247" spans="2:7" s="144" customFormat="1">
      <c r="B247" s="209"/>
      <c r="C247" s="149"/>
      <c r="D247" s="146"/>
      <c r="E247" s="187"/>
      <c r="F247" s="188"/>
      <c r="G247" s="220"/>
    </row>
    <row r="248" spans="2:7" s="144" customFormat="1" ht="30">
      <c r="B248" s="209"/>
      <c r="C248" s="224" t="s">
        <v>443</v>
      </c>
      <c r="D248" s="146"/>
      <c r="E248" s="187"/>
      <c r="F248" s="188"/>
      <c r="G248" s="220"/>
    </row>
    <row r="249" spans="2:7" s="144" customFormat="1">
      <c r="B249" s="209"/>
      <c r="C249" s="149"/>
      <c r="D249" s="146"/>
      <c r="E249" s="187"/>
      <c r="F249" s="188"/>
      <c r="G249" s="220"/>
    </row>
    <row r="250" spans="2:7" s="144" customFormat="1">
      <c r="B250" s="209" t="s">
        <v>444</v>
      </c>
      <c r="C250" s="149" t="s">
        <v>445</v>
      </c>
      <c r="D250" s="146" t="s">
        <v>326</v>
      </c>
      <c r="E250" s="187">
        <v>2</v>
      </c>
      <c r="F250" s="188"/>
      <c r="G250" s="220">
        <f>F250*E250</f>
        <v>0</v>
      </c>
    </row>
    <row r="251" spans="2:7" s="144" customFormat="1">
      <c r="B251" s="209"/>
      <c r="C251" s="149"/>
      <c r="D251" s="146"/>
      <c r="E251" s="187"/>
      <c r="F251" s="188"/>
      <c r="G251" s="220"/>
    </row>
    <row r="252" spans="2:7" s="144" customFormat="1" ht="22.9" customHeight="1">
      <c r="B252" s="209"/>
      <c r="C252" s="225" t="s">
        <v>427</v>
      </c>
      <c r="D252" s="7"/>
      <c r="E252" s="187"/>
      <c r="F252" s="188"/>
      <c r="G252" s="220"/>
    </row>
    <row r="253" spans="2:7" s="144" customFormat="1">
      <c r="B253" s="209"/>
      <c r="C253" s="149"/>
      <c r="D253" s="146"/>
      <c r="E253" s="187"/>
      <c r="F253" s="188"/>
      <c r="G253" s="220"/>
    </row>
    <row r="254" spans="2:7" s="144" customFormat="1" ht="99.75">
      <c r="B254" s="209"/>
      <c r="C254" s="242" t="s">
        <v>446</v>
      </c>
      <c r="D254" s="146"/>
      <c r="E254" s="187"/>
      <c r="F254" s="188"/>
      <c r="G254" s="220"/>
    </row>
    <row r="255" spans="2:7" s="144" customFormat="1">
      <c r="B255" s="209"/>
      <c r="C255" s="149"/>
      <c r="D255" s="146"/>
      <c r="E255" s="187"/>
      <c r="F255" s="188"/>
      <c r="G255" s="220"/>
    </row>
    <row r="256" spans="2:7" s="144" customFormat="1">
      <c r="B256" s="209" t="s">
        <v>447</v>
      </c>
      <c r="C256" s="149" t="s">
        <v>432</v>
      </c>
      <c r="D256" s="146" t="s">
        <v>60</v>
      </c>
      <c r="E256" s="187">
        <v>3</v>
      </c>
      <c r="F256" s="188"/>
      <c r="G256" s="220">
        <f>F256*E256</f>
        <v>0</v>
      </c>
    </row>
    <row r="257" spans="2:7" s="144" customFormat="1">
      <c r="B257" s="209"/>
      <c r="C257" s="149"/>
      <c r="D257" s="146"/>
      <c r="E257" s="187"/>
      <c r="F257" s="188"/>
      <c r="G257" s="220"/>
    </row>
    <row r="258" spans="2:7" s="144" customFormat="1">
      <c r="B258" s="209"/>
      <c r="C258" s="145" t="s">
        <v>448</v>
      </c>
      <c r="D258" s="7"/>
      <c r="E258" s="187"/>
      <c r="F258" s="188"/>
      <c r="G258" s="220"/>
    </row>
    <row r="259" spans="2:7" s="144" customFormat="1">
      <c r="B259" s="209"/>
      <c r="C259" s="149"/>
      <c r="D259" s="146"/>
      <c r="E259" s="187"/>
      <c r="F259" s="188"/>
      <c r="G259" s="220"/>
    </row>
    <row r="260" spans="2:7" s="144" customFormat="1">
      <c r="B260" s="209"/>
      <c r="C260" s="225" t="s">
        <v>449</v>
      </c>
      <c r="D260" s="146"/>
      <c r="E260" s="187"/>
      <c r="F260" s="188"/>
      <c r="G260" s="220"/>
    </row>
    <row r="261" spans="2:7" s="144" customFormat="1">
      <c r="B261" s="209"/>
      <c r="C261" s="149"/>
      <c r="D261" s="146"/>
      <c r="E261" s="187"/>
      <c r="F261" s="188"/>
      <c r="G261" s="220"/>
    </row>
    <row r="262" spans="2:7" s="144" customFormat="1">
      <c r="B262" s="209" t="s">
        <v>450</v>
      </c>
      <c r="C262" s="149" t="s">
        <v>451</v>
      </c>
      <c r="D262" s="146" t="s">
        <v>60</v>
      </c>
      <c r="E262" s="187">
        <v>2</v>
      </c>
      <c r="F262" s="188"/>
      <c r="G262" s="220">
        <f>F262*E262</f>
        <v>0</v>
      </c>
    </row>
    <row r="263" spans="2:7" s="144" customFormat="1">
      <c r="B263" s="209" t="s">
        <v>452</v>
      </c>
      <c r="C263" s="149" t="s">
        <v>453</v>
      </c>
      <c r="D263" s="146" t="s">
        <v>60</v>
      </c>
      <c r="E263" s="187">
        <v>1</v>
      </c>
      <c r="F263" s="188"/>
      <c r="G263" s="220">
        <f>F263*E263</f>
        <v>0</v>
      </c>
    </row>
    <row r="264" spans="2:7" s="144" customFormat="1">
      <c r="B264" s="209"/>
      <c r="C264" s="149"/>
      <c r="D264" s="243"/>
      <c r="E264" s="187"/>
      <c r="F264" s="188"/>
      <c r="G264" s="220"/>
    </row>
    <row r="265" spans="2:7" s="144" customFormat="1">
      <c r="B265" s="209"/>
      <c r="C265" s="145" t="s">
        <v>454</v>
      </c>
      <c r="D265" s="146"/>
      <c r="E265" s="187"/>
      <c r="F265" s="188"/>
      <c r="G265" s="220"/>
    </row>
    <row r="266" spans="2:7" s="144" customFormat="1">
      <c r="B266" s="209"/>
      <c r="C266" s="145"/>
      <c r="D266" s="146"/>
      <c r="E266" s="187"/>
      <c r="F266" s="188"/>
      <c r="G266" s="220"/>
    </row>
    <row r="267" spans="2:7" s="144" customFormat="1" ht="30">
      <c r="B267" s="209"/>
      <c r="C267" s="224" t="s">
        <v>455</v>
      </c>
      <c r="D267" s="146"/>
      <c r="E267" s="187"/>
      <c r="F267" s="188"/>
      <c r="G267" s="220"/>
    </row>
    <row r="268" spans="2:7" s="144" customFormat="1">
      <c r="B268" s="209"/>
      <c r="C268" s="145"/>
      <c r="D268" s="146"/>
      <c r="E268" s="187"/>
      <c r="F268" s="188"/>
      <c r="G268" s="220"/>
    </row>
    <row r="269" spans="2:7" s="144" customFormat="1">
      <c r="B269" s="209" t="s">
        <v>456</v>
      </c>
      <c r="C269" s="149" t="s">
        <v>457</v>
      </c>
      <c r="D269" s="146" t="s">
        <v>440</v>
      </c>
      <c r="E269" s="187">
        <v>20</v>
      </c>
      <c r="F269" s="188"/>
      <c r="G269" s="220">
        <f>F269*E269</f>
        <v>0</v>
      </c>
    </row>
    <row r="270" spans="2:7" s="144" customFormat="1">
      <c r="B270" s="209"/>
      <c r="C270" s="149"/>
      <c r="D270" s="146"/>
      <c r="E270" s="187"/>
      <c r="F270" s="188"/>
      <c r="G270" s="220"/>
    </row>
    <row r="271" spans="2:7" s="144" customFormat="1">
      <c r="B271" s="209"/>
      <c r="C271" s="149"/>
      <c r="D271" s="146"/>
      <c r="E271" s="187"/>
      <c r="F271" s="188"/>
      <c r="G271" s="220"/>
    </row>
    <row r="272" spans="2:7" s="144" customFormat="1">
      <c r="B272" s="209"/>
      <c r="C272" s="149"/>
      <c r="D272" s="146"/>
      <c r="E272" s="187"/>
      <c r="F272" s="188"/>
      <c r="G272" s="220"/>
    </row>
    <row r="273" spans="2:7" s="144" customFormat="1" ht="15" customHeight="1">
      <c r="B273" s="209"/>
      <c r="C273" s="225"/>
      <c r="D273" s="146"/>
      <c r="E273" s="187"/>
      <c r="F273" s="188"/>
      <c r="G273" s="220"/>
    </row>
    <row r="274" spans="2:7" s="144" customFormat="1">
      <c r="B274" s="227"/>
      <c r="C274" s="228"/>
      <c r="D274" s="217"/>
      <c r="E274" s="206"/>
      <c r="F274" s="207"/>
      <c r="G274" s="244"/>
    </row>
    <row r="275" spans="2:7" s="144" customFormat="1" ht="15.75" customHeight="1">
      <c r="B275" s="557" t="s">
        <v>124</v>
      </c>
      <c r="C275" s="558"/>
      <c r="D275" s="558"/>
      <c r="E275" s="558"/>
      <c r="F275" s="558"/>
      <c r="G275" s="208">
        <f>SUM(G244:G274)</f>
        <v>0</v>
      </c>
    </row>
    <row r="276" spans="2:7">
      <c r="B276" s="237"/>
      <c r="C276" s="238"/>
      <c r="G276" s="190"/>
    </row>
    <row r="277" spans="2:7" s="144" customFormat="1">
      <c r="B277" s="209"/>
      <c r="C277" s="149"/>
      <c r="D277" s="245"/>
      <c r="E277" s="239"/>
      <c r="F277" s="246"/>
      <c r="G277" s="223"/>
    </row>
    <row r="278" spans="2:7" s="144" customFormat="1">
      <c r="B278" s="209"/>
      <c r="C278" s="145" t="s">
        <v>458</v>
      </c>
      <c r="D278" s="234"/>
      <c r="E278" s="187"/>
      <c r="F278" s="149"/>
      <c r="G278" s="220"/>
    </row>
    <row r="279" spans="2:7" s="144" customFormat="1">
      <c r="B279" s="209"/>
      <c r="C279" s="149"/>
      <c r="D279" s="234"/>
      <c r="E279" s="187"/>
      <c r="F279" s="149"/>
      <c r="G279" s="220"/>
    </row>
    <row r="280" spans="2:7" s="144" customFormat="1" ht="315">
      <c r="B280" s="209"/>
      <c r="C280" s="224" t="s">
        <v>459</v>
      </c>
      <c r="D280" s="234"/>
      <c r="E280" s="187"/>
      <c r="F280" s="149"/>
      <c r="G280" s="220"/>
    </row>
    <row r="281" spans="2:7" s="144" customFormat="1">
      <c r="B281" s="209"/>
      <c r="C281" s="149"/>
      <c r="D281" s="234"/>
      <c r="E281" s="187"/>
      <c r="F281" s="188"/>
      <c r="G281" s="220"/>
    </row>
    <row r="282" spans="2:7" s="144" customFormat="1" ht="31.5" customHeight="1">
      <c r="B282" s="209" t="s">
        <v>460</v>
      </c>
      <c r="C282" s="149" t="s">
        <v>461</v>
      </c>
      <c r="D282" s="247" t="s">
        <v>60</v>
      </c>
      <c r="E282" s="187">
        <v>1</v>
      </c>
      <c r="F282" s="188"/>
      <c r="G282" s="220">
        <f>F282*E282</f>
        <v>0</v>
      </c>
    </row>
    <row r="283" spans="2:7" s="144" customFormat="1">
      <c r="B283" s="209"/>
      <c r="C283" s="149"/>
      <c r="D283" s="234"/>
      <c r="E283" s="187"/>
      <c r="F283" s="188"/>
      <c r="G283" s="220">
        <f>F283*E283</f>
        <v>0</v>
      </c>
    </row>
    <row r="284" spans="2:7" s="144" customFormat="1">
      <c r="B284" s="184"/>
      <c r="C284" s="192" t="s">
        <v>462</v>
      </c>
      <c r="D284" s="193"/>
      <c r="E284" s="187"/>
      <c r="F284" s="188"/>
      <c r="G284" s="220"/>
    </row>
    <row r="285" spans="2:7" s="144" customFormat="1">
      <c r="B285" s="184"/>
      <c r="C285" s="192"/>
      <c r="D285" s="193"/>
      <c r="E285" s="165"/>
      <c r="F285" s="188"/>
      <c r="G285" s="220"/>
    </row>
    <row r="286" spans="2:7" s="144" customFormat="1" ht="75">
      <c r="B286" s="184" t="s">
        <v>330</v>
      </c>
      <c r="C286" s="526" t="s">
        <v>463</v>
      </c>
      <c r="D286" s="248" t="s">
        <v>326</v>
      </c>
      <c r="E286" s="165"/>
      <c r="F286" s="188"/>
      <c r="G286" s="220">
        <f>F286*E286</f>
        <v>0</v>
      </c>
    </row>
    <row r="287" spans="2:7" s="144" customFormat="1">
      <c r="B287" s="184"/>
      <c r="C287" s="194"/>
      <c r="D287" s="193"/>
      <c r="E287" s="165"/>
      <c r="F287" s="188"/>
      <c r="G287" s="220"/>
    </row>
    <row r="288" spans="2:7" s="144" customFormat="1">
      <c r="B288" s="184"/>
      <c r="C288" s="192" t="s">
        <v>464</v>
      </c>
      <c r="D288" s="193"/>
      <c r="E288" s="165"/>
      <c r="F288" s="188"/>
      <c r="G288" s="220"/>
    </row>
    <row r="289" spans="2:7" s="144" customFormat="1">
      <c r="B289" s="184"/>
      <c r="C289" s="194"/>
      <c r="D289" s="193"/>
      <c r="E289" s="165"/>
      <c r="F289" s="188"/>
      <c r="G289" s="220"/>
    </row>
    <row r="290" spans="2:7" s="144" customFormat="1">
      <c r="B290" s="184"/>
      <c r="C290" s="192" t="s">
        <v>465</v>
      </c>
      <c r="D290" s="193"/>
      <c r="E290" s="165"/>
      <c r="F290" s="188"/>
      <c r="G290" s="220"/>
    </row>
    <row r="291" spans="2:7" s="144" customFormat="1">
      <c r="B291" s="184"/>
      <c r="C291" s="194"/>
      <c r="D291" s="193"/>
      <c r="E291" s="165"/>
      <c r="F291" s="188"/>
      <c r="G291" s="220"/>
    </row>
    <row r="292" spans="2:7" s="144" customFormat="1" ht="45">
      <c r="B292" s="184"/>
      <c r="C292" s="527" t="s">
        <v>466</v>
      </c>
      <c r="D292" s="193"/>
      <c r="E292" s="165"/>
      <c r="F292" s="188"/>
      <c r="G292" s="220"/>
    </row>
    <row r="293" spans="2:7" s="144" customFormat="1">
      <c r="B293" s="184"/>
      <c r="C293" s="194"/>
      <c r="D293" s="193"/>
      <c r="E293" s="165"/>
      <c r="F293" s="188"/>
      <c r="G293" s="220"/>
    </row>
    <row r="294" spans="2:7" s="144" customFormat="1">
      <c r="B294" s="184" t="s">
        <v>467</v>
      </c>
      <c r="C294" s="194" t="s">
        <v>468</v>
      </c>
      <c r="D294" s="193" t="s">
        <v>207</v>
      </c>
      <c r="E294" s="165">
        <v>0</v>
      </c>
      <c r="F294" s="188"/>
      <c r="G294" s="220" t="s">
        <v>45</v>
      </c>
    </row>
    <row r="295" spans="2:7" s="144" customFormat="1">
      <c r="B295" s="184"/>
      <c r="C295" s="194"/>
      <c r="D295" s="193"/>
      <c r="E295" s="165"/>
      <c r="F295" s="188"/>
      <c r="G295" s="220"/>
    </row>
    <row r="296" spans="2:7" s="144" customFormat="1">
      <c r="B296" s="184"/>
      <c r="C296" s="192" t="s">
        <v>469</v>
      </c>
      <c r="D296" s="193"/>
      <c r="E296" s="165"/>
      <c r="F296" s="188"/>
      <c r="G296" s="220"/>
    </row>
    <row r="297" spans="2:7" s="144" customFormat="1">
      <c r="B297" s="184"/>
      <c r="C297" s="194"/>
      <c r="D297" s="193"/>
      <c r="E297" s="165"/>
      <c r="F297" s="188"/>
      <c r="G297" s="220"/>
    </row>
    <row r="298" spans="2:7" s="144" customFormat="1" ht="60">
      <c r="B298" s="184" t="s">
        <v>470</v>
      </c>
      <c r="C298" s="526" t="s">
        <v>471</v>
      </c>
      <c r="D298" s="193" t="s">
        <v>207</v>
      </c>
      <c r="E298" s="165">
        <f>E294</f>
        <v>0</v>
      </c>
      <c r="F298" s="188"/>
      <c r="G298" s="220" t="s">
        <v>45</v>
      </c>
    </row>
    <row r="299" spans="2:7" s="144" customFormat="1">
      <c r="B299" s="184"/>
      <c r="C299" s="194"/>
      <c r="D299" s="193"/>
      <c r="E299" s="165"/>
      <c r="F299" s="188"/>
      <c r="G299" s="220"/>
    </row>
    <row r="300" spans="2:7" s="144" customFormat="1">
      <c r="B300" s="184"/>
      <c r="C300" s="192" t="s">
        <v>472</v>
      </c>
      <c r="D300" s="193"/>
      <c r="E300" s="165"/>
      <c r="F300" s="188"/>
      <c r="G300" s="220"/>
    </row>
    <row r="301" spans="2:7" s="144" customFormat="1">
      <c r="B301" s="184"/>
      <c r="C301" s="194"/>
      <c r="D301" s="193"/>
      <c r="E301" s="165"/>
      <c r="F301" s="188"/>
      <c r="G301" s="220"/>
    </row>
    <row r="302" spans="2:7" s="144" customFormat="1" ht="45">
      <c r="B302" s="184"/>
      <c r="C302" s="201" t="s">
        <v>473</v>
      </c>
      <c r="D302" s="193"/>
      <c r="E302" s="165"/>
      <c r="F302" s="188"/>
      <c r="G302" s="220"/>
    </row>
    <row r="303" spans="2:7" s="144" customFormat="1">
      <c r="B303" s="184"/>
      <c r="C303" s="194"/>
      <c r="D303" s="193"/>
      <c r="E303" s="165"/>
      <c r="F303" s="188"/>
      <c r="G303" s="220"/>
    </row>
    <row r="304" spans="2:7" s="144" customFormat="1">
      <c r="B304" s="184" t="s">
        <v>474</v>
      </c>
      <c r="C304" s="526" t="s">
        <v>475</v>
      </c>
      <c r="D304" s="193" t="s">
        <v>440</v>
      </c>
      <c r="E304" s="165">
        <v>0</v>
      </c>
      <c r="F304" s="188"/>
      <c r="G304" s="220" t="s">
        <v>45</v>
      </c>
    </row>
    <row r="305" spans="2:7" s="144" customFormat="1">
      <c r="B305" s="209"/>
      <c r="C305" s="145"/>
      <c r="D305" s="234"/>
      <c r="E305" s="187"/>
      <c r="F305" s="188"/>
      <c r="G305" s="220">
        <f>F305*E305</f>
        <v>0</v>
      </c>
    </row>
    <row r="306" spans="2:7" s="144" customFormat="1">
      <c r="B306" s="209"/>
      <c r="C306" s="149"/>
      <c r="D306" s="234"/>
      <c r="E306" s="187"/>
      <c r="F306" s="188"/>
      <c r="G306" s="220"/>
    </row>
    <row r="307" spans="2:7" s="144" customFormat="1">
      <c r="B307" s="209"/>
      <c r="C307" s="224"/>
      <c r="D307" s="234"/>
      <c r="E307" s="187"/>
      <c r="F307" s="149"/>
      <c r="G307" s="220"/>
    </row>
    <row r="308" spans="2:7" s="144" customFormat="1">
      <c r="B308" s="209"/>
      <c r="C308" s="149"/>
      <c r="D308" s="234"/>
      <c r="E308" s="187"/>
      <c r="F308" s="149"/>
      <c r="G308" s="220"/>
    </row>
    <row r="309" spans="2:7" s="144" customFormat="1" ht="15.75" customHeight="1">
      <c r="B309" s="559" t="s">
        <v>124</v>
      </c>
      <c r="C309" s="560"/>
      <c r="D309" s="560"/>
      <c r="E309" s="560"/>
      <c r="F309" s="561"/>
      <c r="G309" s="208">
        <f>SUM(G279:G308)</f>
        <v>0</v>
      </c>
    </row>
    <row r="310" spans="2:7">
      <c r="B310" s="209"/>
      <c r="G310" s="190"/>
    </row>
    <row r="311" spans="2:7" s="144" customFormat="1">
      <c r="B311" s="221"/>
      <c r="C311" s="246"/>
      <c r="D311" s="222"/>
      <c r="E311" s="239"/>
      <c r="F311" s="246"/>
      <c r="G311" s="223"/>
    </row>
    <row r="312" spans="2:7" s="144" customFormat="1">
      <c r="B312" s="209"/>
      <c r="C312" s="249" t="s">
        <v>143</v>
      </c>
      <c r="D312" s="146"/>
      <c r="E312" s="187"/>
      <c r="F312" s="149"/>
      <c r="G312" s="220"/>
    </row>
    <row r="313" spans="2:7" s="144" customFormat="1">
      <c r="B313" s="209"/>
      <c r="C313" s="149"/>
      <c r="D313" s="146"/>
      <c r="E313" s="187"/>
      <c r="F313" s="149"/>
      <c r="G313" s="220"/>
    </row>
    <row r="314" spans="2:7" s="144" customFormat="1">
      <c r="B314" s="209"/>
      <c r="C314" s="149" t="s">
        <v>476</v>
      </c>
      <c r="D314" s="146"/>
      <c r="E314" s="187"/>
      <c r="F314" s="149"/>
      <c r="G314" s="220">
        <f>G44</f>
        <v>0</v>
      </c>
    </row>
    <row r="315" spans="2:7" s="144" customFormat="1">
      <c r="B315" s="209"/>
      <c r="C315" s="149" t="s">
        <v>477</v>
      </c>
      <c r="D315" s="146"/>
      <c r="E315" s="187"/>
      <c r="F315" s="149"/>
      <c r="G315" s="220">
        <f>G81</f>
        <v>0</v>
      </c>
    </row>
    <row r="316" spans="2:7" s="144" customFormat="1">
      <c r="B316" s="209"/>
      <c r="C316" s="149" t="s">
        <v>478</v>
      </c>
      <c r="D316" s="146"/>
      <c r="E316" s="187"/>
      <c r="F316" s="149"/>
      <c r="G316" s="220">
        <f>G129</f>
        <v>0</v>
      </c>
    </row>
    <row r="317" spans="2:7" s="144" customFormat="1">
      <c r="B317" s="209"/>
      <c r="C317" s="149" t="s">
        <v>479</v>
      </c>
      <c r="D317" s="146"/>
      <c r="E317" s="187"/>
      <c r="F317" s="149"/>
      <c r="G317" s="220">
        <f>G194</f>
        <v>0</v>
      </c>
    </row>
    <row r="318" spans="2:7" s="144" customFormat="1">
      <c r="B318" s="209"/>
      <c r="C318" s="149" t="s">
        <v>480</v>
      </c>
      <c r="D318" s="146"/>
      <c r="E318" s="187"/>
      <c r="F318" s="149"/>
      <c r="G318" s="220">
        <f>G241</f>
        <v>0</v>
      </c>
    </row>
    <row r="319" spans="2:7" s="144" customFormat="1">
      <c r="B319" s="209"/>
      <c r="C319" s="149" t="s">
        <v>481</v>
      </c>
      <c r="D319" s="146"/>
      <c r="E319" s="187"/>
      <c r="F319" s="149"/>
      <c r="G319" s="220">
        <f>G275</f>
        <v>0</v>
      </c>
    </row>
    <row r="320" spans="2:7" s="144" customFormat="1">
      <c r="B320" s="209"/>
      <c r="C320" s="149" t="s">
        <v>482</v>
      </c>
      <c r="D320" s="146"/>
      <c r="E320" s="187"/>
      <c r="F320" s="149"/>
      <c r="G320" s="220">
        <f>G309</f>
        <v>0</v>
      </c>
    </row>
    <row r="321" spans="2:7" s="144" customFormat="1">
      <c r="B321" s="209"/>
      <c r="C321" s="149"/>
      <c r="D321" s="146"/>
      <c r="E321" s="187"/>
      <c r="F321" s="149"/>
      <c r="G321" s="220"/>
    </row>
    <row r="322" spans="2:7" s="144" customFormat="1">
      <c r="B322" s="209"/>
      <c r="C322" s="149"/>
      <c r="D322" s="146"/>
      <c r="E322" s="187"/>
      <c r="F322" s="149"/>
      <c r="G322" s="220"/>
    </row>
    <row r="323" spans="2:7" s="144" customFormat="1">
      <c r="B323" s="209"/>
      <c r="C323" s="149"/>
      <c r="D323" s="146"/>
      <c r="E323" s="187"/>
      <c r="F323" s="149"/>
      <c r="G323" s="220"/>
    </row>
    <row r="324" spans="2:7" s="144" customFormat="1">
      <c r="B324" s="209"/>
      <c r="C324" s="149"/>
      <c r="D324" s="146"/>
      <c r="E324" s="187"/>
      <c r="F324" s="149"/>
      <c r="G324" s="220"/>
    </row>
    <row r="325" spans="2:7" s="144" customFormat="1">
      <c r="B325" s="209"/>
      <c r="C325" s="149"/>
      <c r="D325" s="146"/>
      <c r="E325" s="206"/>
      <c r="F325" s="149"/>
      <c r="G325" s="220"/>
    </row>
    <row r="326" spans="2:7" s="144" customFormat="1" ht="15.75" customHeight="1">
      <c r="B326" s="562" t="s">
        <v>148</v>
      </c>
      <c r="C326" s="563"/>
      <c r="D326" s="563"/>
      <c r="E326" s="563"/>
      <c r="F326" s="564"/>
      <c r="G326" s="250">
        <f>SUM(G312:G324)</f>
        <v>0</v>
      </c>
    </row>
  </sheetData>
  <mergeCells count="9">
    <mergeCell ref="B275:F275"/>
    <mergeCell ref="B309:F309"/>
    <mergeCell ref="B326:F326"/>
    <mergeCell ref="B1:G1"/>
    <mergeCell ref="B44:F44"/>
    <mergeCell ref="B81:F81"/>
    <mergeCell ref="C129:F129"/>
    <mergeCell ref="B194:F194"/>
    <mergeCell ref="B241:F241"/>
  </mergeCells>
  <pageMargins left="0.74803149606299191" right="0.511811023622047" top="0.98425196850393715" bottom="0.98425196850393715" header="0.511811023622047" footer="0.511811023622047"/>
  <pageSetup paperSize="9" scale="58" fitToHeight="5" orientation="portrait" r:id="rId1"/>
  <headerFooter alignWithMargins="0">
    <oddFooter>&amp;LBill No. &amp;A&amp;R&amp;A/&amp;P</oddFooter>
  </headerFooter>
  <rowBreaks count="7" manualBreakCount="7">
    <brk id="44" min="1" max="6" man="1"/>
    <brk id="81" min="1" max="6" man="1"/>
    <brk id="129" min="1" max="6" man="1"/>
    <brk id="194" min="1" max="6" man="1"/>
    <brk id="241" min="1" max="6" man="1"/>
    <brk id="275" min="1" max="6" man="1"/>
    <brk id="310"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EE49-54F3-456B-A7E3-20A46EA4FB8D}">
  <sheetPr>
    <tabColor theme="3"/>
  </sheetPr>
  <dimension ref="B1:I2137"/>
  <sheetViews>
    <sheetView showGridLines="0" tabSelected="1" defaultGridColor="0" view="pageBreakPreview" topLeftCell="B1" colorId="22" zoomScaleNormal="75" workbookViewId="0">
      <selection activeCell="K95" sqref="K95"/>
    </sheetView>
  </sheetViews>
  <sheetFormatPr defaultColWidth="9.28515625" defaultRowHeight="15"/>
  <cols>
    <col min="1" max="1" width="9.28515625" style="6"/>
    <col min="2" max="2" width="15.42578125" style="7" customWidth="1"/>
    <col min="3" max="3" width="45.5703125" style="6" customWidth="1"/>
    <col min="4" max="4" width="7.28515625" style="7" customWidth="1"/>
    <col min="5" max="5" width="12.140625" style="8" bestFit="1" customWidth="1"/>
    <col min="6" max="6" width="14.42578125" style="9" customWidth="1"/>
    <col min="7" max="7" width="14.7109375" style="10" customWidth="1"/>
    <col min="8" max="8" width="4.42578125" style="6" customWidth="1"/>
    <col min="9" max="9" width="11.28515625" style="6" bestFit="1" customWidth="1"/>
    <col min="10" max="10" width="10" style="6" bestFit="1" customWidth="1"/>
    <col min="11" max="11" width="12" style="6" bestFit="1" customWidth="1"/>
    <col min="12" max="16384" width="9.28515625" style="6"/>
  </cols>
  <sheetData>
    <row r="1" spans="2:8" ht="20.25" customHeight="1">
      <c r="B1" s="553" t="s">
        <v>0</v>
      </c>
      <c r="C1" s="553"/>
      <c r="D1" s="553"/>
      <c r="E1" s="553"/>
      <c r="F1" s="553"/>
      <c r="G1" s="553"/>
    </row>
    <row r="2" spans="2:8" ht="20.25" customHeight="1">
      <c r="B2" s="11" t="s">
        <v>1</v>
      </c>
      <c r="C2" s="12"/>
      <c r="D2" s="13"/>
      <c r="E2" s="13"/>
      <c r="F2" s="14"/>
      <c r="G2" s="14"/>
    </row>
    <row r="3" spans="2:8" ht="20.25" customHeight="1">
      <c r="B3" s="528" t="s">
        <v>18</v>
      </c>
      <c r="C3" s="15" t="s">
        <v>483</v>
      </c>
      <c r="D3" s="16"/>
      <c r="E3" s="16"/>
      <c r="F3" s="17"/>
      <c r="G3" s="18"/>
    </row>
    <row r="4" spans="2:8" ht="20.25" customHeight="1">
      <c r="B4" s="528" t="s">
        <v>20</v>
      </c>
      <c r="C4" s="15" t="s">
        <v>484</v>
      </c>
      <c r="D4" s="16"/>
      <c r="E4" s="19"/>
      <c r="F4" s="20"/>
      <c r="G4" s="21"/>
      <c r="H4" s="22"/>
    </row>
    <row r="5" spans="2:8">
      <c r="B5" s="23" t="s">
        <v>21</v>
      </c>
      <c r="C5" s="23" t="s">
        <v>22</v>
      </c>
      <c r="D5" s="23" t="s">
        <v>23</v>
      </c>
      <c r="E5" s="24" t="s">
        <v>24</v>
      </c>
      <c r="F5" s="25" t="s">
        <v>25</v>
      </c>
      <c r="G5" s="25" t="s">
        <v>26</v>
      </c>
      <c r="H5" s="26"/>
    </row>
    <row r="6" spans="2:8">
      <c r="B6" s="27"/>
      <c r="C6" s="28"/>
      <c r="D6" s="27"/>
      <c r="E6" s="29"/>
      <c r="F6" s="30" t="s">
        <v>27</v>
      </c>
      <c r="G6" s="30" t="s">
        <v>27</v>
      </c>
      <c r="H6" s="26"/>
    </row>
    <row r="7" spans="2:8">
      <c r="B7" s="31"/>
      <c r="C7" s="32"/>
      <c r="D7" s="33"/>
      <c r="E7" s="34"/>
      <c r="F7" s="35"/>
      <c r="G7" s="36"/>
    </row>
    <row r="8" spans="2:8">
      <c r="B8" s="31"/>
      <c r="C8" s="37" t="s">
        <v>485</v>
      </c>
      <c r="D8" s="38"/>
      <c r="E8" s="39"/>
      <c r="F8" s="40"/>
      <c r="G8" s="36"/>
    </row>
    <row r="9" spans="2:8" ht="13.35" customHeight="1">
      <c r="B9" s="31"/>
      <c r="C9" s="41"/>
      <c r="D9" s="38"/>
      <c r="E9" s="39"/>
      <c r="F9" s="40"/>
      <c r="G9" s="36"/>
    </row>
    <row r="10" spans="2:8" ht="45">
      <c r="B10" s="31"/>
      <c r="C10" s="529" t="s">
        <v>486</v>
      </c>
      <c r="D10" s="38"/>
      <c r="E10" s="42"/>
      <c r="F10" s="40"/>
      <c r="G10" s="36"/>
    </row>
    <row r="11" spans="2:8">
      <c r="B11" s="31"/>
      <c r="C11" s="41"/>
      <c r="D11" s="38"/>
      <c r="E11" s="42"/>
      <c r="F11" s="40"/>
      <c r="G11" s="36"/>
    </row>
    <row r="12" spans="2:8">
      <c r="B12" s="43"/>
      <c r="C12" s="44" t="s">
        <v>487</v>
      </c>
      <c r="D12" s="43"/>
      <c r="E12" s="45"/>
      <c r="F12" s="46"/>
      <c r="G12" s="47"/>
    </row>
    <row r="13" spans="2:8">
      <c r="B13" s="43"/>
      <c r="C13" s="44"/>
      <c r="D13" s="43"/>
      <c r="E13" s="45"/>
      <c r="F13" s="46"/>
      <c r="G13" s="47"/>
    </row>
    <row r="14" spans="2:8">
      <c r="B14" s="43"/>
      <c r="C14" s="44" t="s">
        <v>488</v>
      </c>
      <c r="D14" s="43"/>
      <c r="E14" s="45"/>
      <c r="F14" s="46"/>
      <c r="G14" s="47"/>
    </row>
    <row r="15" spans="2:8">
      <c r="B15" s="43"/>
      <c r="C15" s="48"/>
      <c r="D15" s="43"/>
      <c r="E15" s="45"/>
      <c r="F15" s="46"/>
      <c r="G15" s="47"/>
    </row>
    <row r="16" spans="2:8">
      <c r="B16" s="49" t="s">
        <v>301</v>
      </c>
      <c r="C16" s="530" t="s">
        <v>489</v>
      </c>
      <c r="D16" s="43" t="s">
        <v>303</v>
      </c>
      <c r="E16" s="50">
        <v>5.0000000000000001E-3</v>
      </c>
      <c r="F16" s="51"/>
      <c r="G16" s="51">
        <f>E16*F16</f>
        <v>0</v>
      </c>
    </row>
    <row r="17" spans="2:7">
      <c r="B17" s="43"/>
      <c r="C17" s="44"/>
      <c r="D17" s="43"/>
      <c r="E17" s="45"/>
      <c r="F17" s="46"/>
      <c r="G17" s="47"/>
    </row>
    <row r="18" spans="2:7" s="1" customFormat="1">
      <c r="B18" s="49"/>
      <c r="C18" s="52" t="s">
        <v>490</v>
      </c>
      <c r="D18" s="49"/>
      <c r="E18" s="53"/>
      <c r="F18" s="54"/>
      <c r="G18" s="54"/>
    </row>
    <row r="19" spans="2:7" s="1" customFormat="1">
      <c r="B19" s="49"/>
      <c r="C19" s="55"/>
      <c r="D19" s="49"/>
      <c r="E19" s="53"/>
      <c r="F19" s="54"/>
      <c r="G19" s="54"/>
    </row>
    <row r="20" spans="2:7" s="1" customFormat="1" ht="45">
      <c r="B20" s="49"/>
      <c r="C20" s="56" t="s">
        <v>491</v>
      </c>
      <c r="D20" s="49"/>
      <c r="E20" s="53"/>
      <c r="F20" s="54"/>
      <c r="G20" s="54"/>
    </row>
    <row r="21" spans="2:7" s="1" customFormat="1">
      <c r="B21" s="49"/>
      <c r="C21" s="56"/>
      <c r="D21" s="49"/>
      <c r="E21" s="53"/>
      <c r="F21" s="54"/>
      <c r="G21" s="54"/>
    </row>
    <row r="22" spans="2:7" s="1" customFormat="1">
      <c r="B22" s="49" t="s">
        <v>492</v>
      </c>
      <c r="C22" s="57" t="s">
        <v>493</v>
      </c>
      <c r="D22" s="49" t="s">
        <v>60</v>
      </c>
      <c r="E22" s="54">
        <v>0</v>
      </c>
      <c r="F22" s="54"/>
      <c r="G22" s="54" t="s">
        <v>34</v>
      </c>
    </row>
    <row r="23" spans="2:7" s="1" customFormat="1">
      <c r="B23" s="49"/>
      <c r="C23" s="55"/>
      <c r="D23" s="49"/>
      <c r="E23" s="53"/>
      <c r="F23" s="54"/>
      <c r="G23" s="54"/>
    </row>
    <row r="24" spans="2:7" s="1" customFormat="1">
      <c r="B24" s="49"/>
      <c r="C24" s="52" t="s">
        <v>494</v>
      </c>
      <c r="D24" s="49"/>
      <c r="E24" s="53"/>
      <c r="F24" s="54"/>
      <c r="G24" s="54"/>
    </row>
    <row r="25" spans="2:7" s="1" customFormat="1">
      <c r="B25" s="49"/>
      <c r="C25" s="52"/>
      <c r="D25" s="49"/>
      <c r="E25" s="53"/>
      <c r="F25" s="54"/>
      <c r="G25" s="54"/>
    </row>
    <row r="26" spans="2:7" s="1" customFormat="1" ht="60">
      <c r="B26" s="49"/>
      <c r="C26" s="56" t="s">
        <v>495</v>
      </c>
      <c r="D26" s="49"/>
      <c r="E26" s="53"/>
      <c r="F26" s="54"/>
      <c r="G26" s="54"/>
    </row>
    <row r="27" spans="2:7" s="1" customFormat="1">
      <c r="B27" s="49"/>
      <c r="C27" s="56"/>
      <c r="D27" s="49"/>
      <c r="E27" s="53"/>
      <c r="F27" s="54"/>
      <c r="G27" s="54"/>
    </row>
    <row r="28" spans="2:7" s="1" customFormat="1">
      <c r="B28" s="49" t="s">
        <v>496</v>
      </c>
      <c r="C28" s="57" t="s">
        <v>497</v>
      </c>
      <c r="D28" s="49" t="s">
        <v>60</v>
      </c>
      <c r="E28" s="54">
        <v>0</v>
      </c>
      <c r="F28" s="54"/>
      <c r="G28" s="54" t="s">
        <v>45</v>
      </c>
    </row>
    <row r="29" spans="2:7" s="1" customFormat="1">
      <c r="B29" s="49"/>
      <c r="C29" s="57"/>
      <c r="D29" s="49"/>
      <c r="E29" s="54"/>
      <c r="F29" s="54"/>
      <c r="G29" s="54"/>
    </row>
    <row r="30" spans="2:7">
      <c r="B30" s="58"/>
      <c r="C30" s="59" t="s">
        <v>498</v>
      </c>
      <c r="D30" s="60"/>
      <c r="E30" s="61"/>
      <c r="F30" s="62"/>
      <c r="G30" s="62"/>
    </row>
    <row r="31" spans="2:7">
      <c r="B31" s="58"/>
      <c r="C31" s="60"/>
      <c r="D31" s="60"/>
      <c r="E31" s="61"/>
      <c r="F31" s="62"/>
      <c r="G31" s="62"/>
    </row>
    <row r="32" spans="2:7">
      <c r="B32" s="43"/>
      <c r="C32" s="44" t="s">
        <v>499</v>
      </c>
      <c r="D32" s="43"/>
      <c r="E32" s="45"/>
      <c r="F32" s="46"/>
      <c r="G32" s="47"/>
    </row>
    <row r="33" spans="2:7">
      <c r="B33" s="43"/>
      <c r="C33" s="44"/>
      <c r="D33" s="43"/>
      <c r="E33" s="45"/>
      <c r="F33" s="46"/>
      <c r="G33" s="47"/>
    </row>
    <row r="34" spans="2:7">
      <c r="B34" s="43"/>
      <c r="C34" s="63" t="s">
        <v>305</v>
      </c>
      <c r="D34" s="43"/>
      <c r="E34" s="45"/>
      <c r="F34" s="46"/>
      <c r="G34" s="47"/>
    </row>
    <row r="35" spans="2:7">
      <c r="B35" s="43"/>
      <c r="C35" s="63"/>
      <c r="D35" s="43"/>
      <c r="E35" s="50"/>
      <c r="F35" s="46"/>
      <c r="G35" s="47"/>
    </row>
    <row r="36" spans="2:7" ht="45">
      <c r="B36" s="43" t="s">
        <v>306</v>
      </c>
      <c r="C36" s="531" t="s">
        <v>307</v>
      </c>
      <c r="D36" s="43" t="s">
        <v>194</v>
      </c>
      <c r="E36" s="64">
        <v>7.1420000000000003</v>
      </c>
      <c r="F36" s="46"/>
      <c r="G36" s="51">
        <f>E36*F36</f>
        <v>0</v>
      </c>
    </row>
    <row r="37" spans="2:7">
      <c r="B37" s="58"/>
      <c r="C37" s="59"/>
      <c r="D37" s="60"/>
      <c r="E37" s="65"/>
      <c r="F37" s="62"/>
      <c r="G37" s="62"/>
    </row>
    <row r="38" spans="2:7">
      <c r="B38" s="58"/>
      <c r="C38" s="66" t="s">
        <v>308</v>
      </c>
      <c r="D38" s="60"/>
      <c r="E38" s="65"/>
      <c r="F38" s="62"/>
      <c r="G38" s="62"/>
    </row>
    <row r="39" spans="2:7">
      <c r="B39" s="58"/>
      <c r="C39" s="66"/>
      <c r="D39" s="60"/>
      <c r="E39" s="65"/>
      <c r="F39" s="62"/>
      <c r="G39" s="62"/>
    </row>
    <row r="40" spans="2:7" ht="75">
      <c r="B40" s="58"/>
      <c r="C40" s="67" t="s">
        <v>500</v>
      </c>
      <c r="D40" s="60"/>
      <c r="E40" s="65"/>
      <c r="F40" s="62"/>
      <c r="G40" s="62"/>
    </row>
    <row r="41" spans="2:7">
      <c r="B41" s="58"/>
      <c r="C41" s="60"/>
      <c r="D41" s="68"/>
      <c r="E41" s="69"/>
      <c r="F41" s="70"/>
      <c r="G41" s="62"/>
    </row>
    <row r="42" spans="2:7">
      <c r="B42" s="71" t="s">
        <v>501</v>
      </c>
      <c r="C42" s="72" t="s">
        <v>502</v>
      </c>
      <c r="D42" s="43" t="s">
        <v>194</v>
      </c>
      <c r="E42" s="73">
        <v>0</v>
      </c>
      <c r="F42" s="74"/>
      <c r="G42" s="75" t="s">
        <v>34</v>
      </c>
    </row>
    <row r="43" spans="2:7">
      <c r="B43" s="58"/>
      <c r="C43" s="76"/>
      <c r="D43" s="68"/>
      <c r="E43" s="77"/>
      <c r="F43" s="70"/>
      <c r="G43" s="62"/>
    </row>
    <row r="44" spans="2:7">
      <c r="B44" s="58"/>
      <c r="C44" s="66" t="s">
        <v>312</v>
      </c>
      <c r="D44" s="68"/>
      <c r="E44" s="77"/>
      <c r="F44" s="70"/>
      <c r="G44" s="62"/>
    </row>
    <row r="45" spans="2:7" ht="45">
      <c r="B45" s="58"/>
      <c r="C45" s="78" t="s">
        <v>313</v>
      </c>
      <c r="D45" s="68"/>
      <c r="E45" s="77"/>
      <c r="F45" s="70"/>
      <c r="G45" s="62"/>
    </row>
    <row r="46" spans="2:7">
      <c r="B46" s="58"/>
      <c r="C46" s="60"/>
      <c r="D46" s="68"/>
      <c r="E46" s="77"/>
      <c r="F46" s="70"/>
      <c r="G46" s="62"/>
    </row>
    <row r="47" spans="2:7">
      <c r="B47" s="58" t="s">
        <v>314</v>
      </c>
      <c r="C47" s="76" t="s">
        <v>503</v>
      </c>
      <c r="D47" s="68" t="s">
        <v>194</v>
      </c>
      <c r="E47" s="69">
        <f>5%*E42</f>
        <v>0</v>
      </c>
      <c r="F47" s="79"/>
      <c r="G47" s="62" t="s">
        <v>34</v>
      </c>
    </row>
    <row r="48" spans="2:7">
      <c r="B48" s="58"/>
      <c r="C48" s="80"/>
      <c r="D48" s="68"/>
      <c r="E48" s="77"/>
      <c r="F48" s="70"/>
      <c r="G48" s="62"/>
    </row>
    <row r="49" spans="2:7">
      <c r="B49" s="58"/>
      <c r="C49" s="81"/>
      <c r="D49" s="77"/>
      <c r="E49" s="82"/>
      <c r="F49" s="83"/>
      <c r="G49" s="62"/>
    </row>
    <row r="50" spans="2:7" s="2" customFormat="1">
      <c r="B50" s="84"/>
      <c r="C50" s="85"/>
      <c r="D50" s="86"/>
      <c r="E50" s="87"/>
      <c r="F50" s="88" t="s">
        <v>124</v>
      </c>
      <c r="G50" s="89">
        <f>SUM(G8:G47)</f>
        <v>0</v>
      </c>
    </row>
    <row r="51" spans="2:7" s="2" customFormat="1">
      <c r="B51" s="90"/>
      <c r="C51" s="91"/>
      <c r="D51" s="92"/>
      <c r="E51" s="93"/>
      <c r="F51" s="94"/>
      <c r="G51" s="95"/>
    </row>
    <row r="52" spans="2:7">
      <c r="B52" s="58"/>
      <c r="C52" s="96" t="s">
        <v>316</v>
      </c>
      <c r="D52" s="77"/>
      <c r="E52" s="82"/>
      <c r="F52" s="83"/>
      <c r="G52" s="62"/>
    </row>
    <row r="53" spans="2:7">
      <c r="B53" s="58"/>
      <c r="C53" s="96"/>
      <c r="D53" s="68"/>
      <c r="E53" s="77"/>
      <c r="F53" s="70"/>
      <c r="G53" s="62"/>
    </row>
    <row r="54" spans="2:7" ht="60">
      <c r="B54" s="58"/>
      <c r="C54" s="97" t="s">
        <v>317</v>
      </c>
      <c r="D54" s="68"/>
      <c r="E54" s="77"/>
      <c r="F54" s="70"/>
      <c r="G54" s="62"/>
    </row>
    <row r="55" spans="2:7">
      <c r="B55" s="58"/>
      <c r="C55" s="81"/>
      <c r="D55" s="68"/>
      <c r="E55" s="98"/>
      <c r="F55" s="70"/>
      <c r="G55" s="62"/>
    </row>
    <row r="56" spans="2:7">
      <c r="B56" s="58" t="s">
        <v>318</v>
      </c>
      <c r="C56" s="81" t="s">
        <v>319</v>
      </c>
      <c r="D56" s="68" t="s">
        <v>194</v>
      </c>
      <c r="E56" s="98">
        <f>E36</f>
        <v>7.1420000000000003</v>
      </c>
      <c r="F56" s="79"/>
      <c r="G56" s="62" t="s">
        <v>34</v>
      </c>
    </row>
    <row r="57" spans="2:7">
      <c r="B57" s="58" t="s">
        <v>320</v>
      </c>
      <c r="C57" s="76" t="s">
        <v>312</v>
      </c>
      <c r="D57" s="68" t="s">
        <v>194</v>
      </c>
      <c r="E57" s="98">
        <f>E47</f>
        <v>0</v>
      </c>
      <c r="F57" s="79"/>
      <c r="G57" s="62" t="s">
        <v>34</v>
      </c>
    </row>
    <row r="58" spans="2:7" s="3" customFormat="1">
      <c r="B58" s="58"/>
      <c r="C58" s="60"/>
      <c r="D58" s="68"/>
      <c r="E58" s="99"/>
      <c r="F58" s="79"/>
      <c r="G58" s="62"/>
    </row>
    <row r="59" spans="2:7">
      <c r="B59" s="58"/>
      <c r="C59" s="59" t="s">
        <v>321</v>
      </c>
      <c r="D59" s="68"/>
      <c r="E59" s="99"/>
      <c r="F59" s="79"/>
      <c r="G59" s="62"/>
    </row>
    <row r="60" spans="2:7">
      <c r="B60" s="58"/>
      <c r="C60" s="60"/>
      <c r="D60" s="68"/>
      <c r="E60" s="99"/>
      <c r="F60" s="79"/>
      <c r="G60" s="62"/>
    </row>
    <row r="61" spans="2:7">
      <c r="B61" s="58"/>
      <c r="C61" s="66" t="s">
        <v>322</v>
      </c>
      <c r="D61" s="68"/>
      <c r="E61" s="100"/>
      <c r="F61" s="79"/>
      <c r="G61" s="62"/>
    </row>
    <row r="62" spans="2:7" s="3" customFormat="1">
      <c r="B62" s="58"/>
      <c r="C62" s="96"/>
      <c r="D62" s="68"/>
      <c r="E62" s="100"/>
      <c r="F62" s="79"/>
      <c r="G62" s="62"/>
    </row>
    <row r="63" spans="2:7" ht="45">
      <c r="B63" s="58"/>
      <c r="C63" s="532" t="s">
        <v>323</v>
      </c>
      <c r="D63" s="68"/>
      <c r="E63" s="100"/>
      <c r="F63" s="79"/>
      <c r="G63" s="62"/>
    </row>
    <row r="64" spans="2:7">
      <c r="B64" s="58"/>
      <c r="C64" s="76"/>
      <c r="D64" s="68"/>
      <c r="E64" s="99"/>
      <c r="F64" s="79"/>
      <c r="G64" s="62"/>
    </row>
    <row r="65" spans="2:9" ht="30">
      <c r="B65" s="58" t="s">
        <v>324</v>
      </c>
      <c r="C65" s="76" t="s">
        <v>325</v>
      </c>
      <c r="D65" s="68" t="s">
        <v>194</v>
      </c>
      <c r="E65" s="69">
        <f>8.2*11.3*0.2</f>
        <v>18.532</v>
      </c>
      <c r="F65" s="79"/>
      <c r="G65" s="62" t="s">
        <v>34</v>
      </c>
    </row>
    <row r="66" spans="2:9" s="3" customFormat="1" ht="21" customHeight="1">
      <c r="B66" s="58"/>
      <c r="C66" s="101"/>
      <c r="D66" s="68"/>
      <c r="E66" s="99"/>
      <c r="F66" s="79"/>
      <c r="G66" s="62"/>
    </row>
    <row r="67" spans="2:9" s="4" customFormat="1" ht="62.25" customHeight="1">
      <c r="B67" s="68" t="s">
        <v>327</v>
      </c>
      <c r="C67" s="76" t="s">
        <v>328</v>
      </c>
      <c r="D67" s="68" t="s">
        <v>194</v>
      </c>
      <c r="E67" s="69">
        <f>E65</f>
        <v>18.532</v>
      </c>
      <c r="F67" s="51"/>
      <c r="G67" s="62" t="s">
        <v>34</v>
      </c>
      <c r="H67" s="102"/>
      <c r="I67" s="162"/>
    </row>
    <row r="68" spans="2:9" s="3" customFormat="1">
      <c r="B68" s="58"/>
      <c r="C68" s="101"/>
      <c r="D68" s="103"/>
      <c r="E68" s="104"/>
      <c r="F68" s="79"/>
      <c r="G68" s="62"/>
    </row>
    <row r="69" spans="2:9">
      <c r="B69" s="43"/>
      <c r="C69" s="44" t="s">
        <v>462</v>
      </c>
      <c r="D69" s="105"/>
      <c r="E69" s="106"/>
      <c r="F69" s="46"/>
      <c r="G69" s="47"/>
    </row>
    <row r="70" spans="2:9" ht="90.75" customHeight="1">
      <c r="B70" s="43" t="s">
        <v>330</v>
      </c>
      <c r="C70" s="533" t="s">
        <v>463</v>
      </c>
      <c r="D70" s="105" t="s">
        <v>207</v>
      </c>
      <c r="E70" s="107">
        <f>6.9*6.9</f>
        <v>47.610000000000007</v>
      </c>
      <c r="F70" s="108"/>
      <c r="G70" s="62" t="s">
        <v>34</v>
      </c>
    </row>
    <row r="71" spans="2:9">
      <c r="B71" s="58"/>
      <c r="C71" s="109"/>
      <c r="D71" s="103"/>
      <c r="E71" s="110"/>
      <c r="F71" s="111"/>
      <c r="G71" s="62"/>
    </row>
    <row r="72" spans="2:9" s="3" customFormat="1">
      <c r="B72" s="112"/>
      <c r="C72" s="113" t="s">
        <v>464</v>
      </c>
      <c r="D72" s="114"/>
      <c r="E72" s="115"/>
      <c r="F72" s="116"/>
      <c r="G72" s="117"/>
    </row>
    <row r="73" spans="2:9" s="3" customFormat="1">
      <c r="B73" s="112"/>
      <c r="C73" s="118"/>
      <c r="D73" s="114"/>
      <c r="E73" s="115"/>
      <c r="F73" s="116"/>
      <c r="G73" s="117"/>
    </row>
    <row r="74" spans="2:9" s="3" customFormat="1">
      <c r="B74" s="112"/>
      <c r="C74" s="113" t="s">
        <v>465</v>
      </c>
      <c r="D74" s="112"/>
      <c r="E74" s="119"/>
      <c r="F74" s="116"/>
      <c r="G74" s="117"/>
    </row>
    <row r="75" spans="2:9">
      <c r="B75" s="112"/>
      <c r="C75" s="113"/>
      <c r="D75" s="112"/>
      <c r="E75" s="119"/>
      <c r="F75" s="116"/>
      <c r="G75" s="117"/>
    </row>
    <row r="76" spans="2:9" s="3" customFormat="1" ht="45">
      <c r="B76" s="112"/>
      <c r="C76" s="120" t="s">
        <v>466</v>
      </c>
      <c r="D76" s="112"/>
      <c r="E76" s="119"/>
      <c r="F76" s="116"/>
      <c r="G76" s="117"/>
    </row>
    <row r="77" spans="2:9" s="3" customFormat="1">
      <c r="B77" s="112"/>
      <c r="C77" s="118"/>
      <c r="D77" s="112"/>
      <c r="E77" s="119"/>
      <c r="F77" s="117"/>
      <c r="G77" s="117"/>
    </row>
    <row r="78" spans="2:9" s="3" customFormat="1">
      <c r="B78" s="112" t="s">
        <v>467</v>
      </c>
      <c r="C78" s="118" t="s">
        <v>504</v>
      </c>
      <c r="D78" s="112" t="s">
        <v>207</v>
      </c>
      <c r="E78" s="121"/>
      <c r="F78" s="117"/>
      <c r="G78" s="62" t="s">
        <v>34</v>
      </c>
    </row>
    <row r="79" spans="2:9">
      <c r="B79" s="112"/>
      <c r="C79" s="118"/>
      <c r="D79" s="112"/>
      <c r="E79" s="119"/>
      <c r="F79" s="117"/>
      <c r="G79" s="117"/>
    </row>
    <row r="80" spans="2:9">
      <c r="B80" s="112"/>
      <c r="C80" s="113" t="s">
        <v>469</v>
      </c>
      <c r="D80" s="112"/>
      <c r="E80" s="119"/>
      <c r="F80" s="117"/>
      <c r="G80" s="117"/>
    </row>
    <row r="81" spans="2:7">
      <c r="B81" s="112"/>
      <c r="C81" s="118"/>
      <c r="D81" s="112"/>
      <c r="E81" s="119"/>
      <c r="F81" s="117"/>
      <c r="G81" s="117"/>
    </row>
    <row r="82" spans="2:7" ht="90">
      <c r="B82" s="112" t="s">
        <v>470</v>
      </c>
      <c r="C82" s="122" t="s">
        <v>471</v>
      </c>
      <c r="D82" s="112" t="s">
        <v>207</v>
      </c>
      <c r="E82" s="121"/>
      <c r="F82" s="117"/>
      <c r="G82" s="62" t="s">
        <v>34</v>
      </c>
    </row>
    <row r="83" spans="2:7">
      <c r="B83" s="112"/>
      <c r="C83" s="118"/>
      <c r="D83" s="112"/>
      <c r="E83" s="119"/>
      <c r="F83" s="117"/>
      <c r="G83" s="117"/>
    </row>
    <row r="84" spans="2:7">
      <c r="B84" s="112"/>
      <c r="C84" s="113" t="s">
        <v>472</v>
      </c>
      <c r="D84" s="112"/>
      <c r="E84" s="119"/>
      <c r="F84" s="117"/>
      <c r="G84" s="117"/>
    </row>
    <row r="85" spans="2:7" ht="45">
      <c r="B85" s="112"/>
      <c r="C85" s="120" t="s">
        <v>505</v>
      </c>
      <c r="D85" s="112"/>
      <c r="E85" s="119"/>
      <c r="F85" s="117"/>
      <c r="G85" s="117"/>
    </row>
    <row r="86" spans="2:7">
      <c r="B86" s="112"/>
      <c r="C86" s="118"/>
      <c r="D86" s="112"/>
      <c r="E86" s="119"/>
      <c r="F86" s="117"/>
      <c r="G86" s="117"/>
    </row>
    <row r="87" spans="2:7" ht="30">
      <c r="B87" s="112" t="s">
        <v>474</v>
      </c>
      <c r="C87" s="118" t="s">
        <v>475</v>
      </c>
      <c r="D87" s="112" t="s">
        <v>440</v>
      </c>
      <c r="E87" s="121">
        <v>0</v>
      </c>
      <c r="F87" s="117"/>
      <c r="G87" s="62" t="s">
        <v>34</v>
      </c>
    </row>
    <row r="88" spans="2:7">
      <c r="B88" s="112"/>
      <c r="C88" s="118"/>
      <c r="D88" s="112"/>
      <c r="E88" s="121"/>
      <c r="F88" s="117"/>
      <c r="G88" s="117"/>
    </row>
    <row r="89" spans="2:7">
      <c r="B89" s="123"/>
      <c r="C89" s="124"/>
      <c r="D89" s="123"/>
      <c r="E89" s="125"/>
      <c r="F89" s="126"/>
      <c r="G89" s="126">
        <f>SUM(G55:G87)</f>
        <v>0</v>
      </c>
    </row>
    <row r="90" spans="2:7">
      <c r="B90" s="112"/>
      <c r="C90" s="118"/>
      <c r="D90" s="112"/>
      <c r="E90" s="121"/>
      <c r="F90" s="117"/>
      <c r="G90" s="117"/>
    </row>
    <row r="91" spans="2:7">
      <c r="B91" s="114"/>
      <c r="C91" s="127" t="s">
        <v>506</v>
      </c>
      <c r="D91" s="112"/>
      <c r="E91" s="128"/>
      <c r="F91" s="129"/>
      <c r="G91" s="130"/>
    </row>
    <row r="92" spans="2:7">
      <c r="B92" s="114"/>
      <c r="C92" s="131"/>
      <c r="D92" s="112"/>
      <c r="E92" s="128"/>
      <c r="F92" s="129"/>
      <c r="G92" s="130"/>
    </row>
    <row r="93" spans="2:7">
      <c r="B93" s="132"/>
      <c r="C93" s="133" t="s">
        <v>507</v>
      </c>
      <c r="D93" s="134"/>
      <c r="E93" s="135"/>
      <c r="F93" s="130"/>
      <c r="G93" s="130"/>
    </row>
    <row r="94" spans="2:7">
      <c r="B94" s="132"/>
      <c r="C94" s="133"/>
      <c r="D94" s="134"/>
      <c r="E94" s="135"/>
      <c r="F94" s="130"/>
      <c r="G94" s="130"/>
    </row>
    <row r="95" spans="2:7" ht="90">
      <c r="B95" s="114" t="s">
        <v>508</v>
      </c>
      <c r="C95" s="136" t="s">
        <v>509</v>
      </c>
      <c r="D95" s="134" t="s">
        <v>440</v>
      </c>
      <c r="E95" s="130">
        <f>6.9*2+6.9*2</f>
        <v>27.6</v>
      </c>
      <c r="F95" s="130"/>
      <c r="G95" s="62">
        <f>E95*F95</f>
        <v>0</v>
      </c>
    </row>
    <row r="96" spans="2:7">
      <c r="B96" s="132"/>
      <c r="C96" s="136"/>
      <c r="D96" s="134"/>
      <c r="E96" s="137"/>
      <c r="F96" s="130"/>
      <c r="G96" s="130"/>
    </row>
    <row r="97" spans="2:9">
      <c r="B97" s="114"/>
      <c r="C97" s="138" t="s">
        <v>510</v>
      </c>
      <c r="D97" s="139"/>
      <c r="E97" s="140"/>
      <c r="F97" s="141"/>
      <c r="G97" s="130"/>
    </row>
    <row r="98" spans="2:9">
      <c r="B98" s="114"/>
      <c r="C98" s="138"/>
      <c r="D98" s="139"/>
      <c r="E98" s="140"/>
      <c r="F98" s="141"/>
      <c r="G98" s="130"/>
    </row>
    <row r="99" spans="2:9" ht="60">
      <c r="B99" s="114"/>
      <c r="C99" s="534" t="s">
        <v>511</v>
      </c>
      <c r="D99" s="139"/>
      <c r="E99" s="140"/>
      <c r="F99" s="141"/>
      <c r="G99" s="130"/>
    </row>
    <row r="100" spans="2:9">
      <c r="B100" s="114"/>
      <c r="C100" s="142"/>
      <c r="D100" s="139"/>
      <c r="E100" s="140"/>
      <c r="F100" s="141"/>
      <c r="G100" s="130"/>
    </row>
    <row r="101" spans="2:9" ht="30">
      <c r="B101" s="535" t="s">
        <v>512</v>
      </c>
      <c r="C101" s="142" t="s">
        <v>513</v>
      </c>
      <c r="D101" s="112" t="s">
        <v>60</v>
      </c>
      <c r="E101" s="130">
        <v>1</v>
      </c>
      <c r="F101" s="141"/>
      <c r="G101" s="62">
        <f>E101*F101</f>
        <v>0</v>
      </c>
    </row>
    <row r="102" spans="2:9">
      <c r="B102" s="114"/>
      <c r="C102" s="142"/>
      <c r="D102" s="112"/>
      <c r="E102" s="130"/>
      <c r="F102" s="141"/>
      <c r="G102" s="143"/>
    </row>
    <row r="103" spans="2:9" s="1" customFormat="1">
      <c r="B103" s="144"/>
      <c r="C103" s="145" t="s">
        <v>514</v>
      </c>
      <c r="D103" s="146"/>
      <c r="E103" s="146"/>
      <c r="F103" s="147"/>
      <c r="G103" s="147"/>
      <c r="H103" s="144"/>
    </row>
    <row r="104" spans="2:9" s="5" customFormat="1" ht="45">
      <c r="B104" s="148" t="s">
        <v>515</v>
      </c>
      <c r="C104" s="149" t="s">
        <v>516</v>
      </c>
      <c r="D104" s="150" t="s">
        <v>207</v>
      </c>
      <c r="E104" s="151">
        <f>6.9*6.9</f>
        <v>47.610000000000007</v>
      </c>
      <c r="F104" s="152"/>
      <c r="G104" s="62">
        <f>E104*F104</f>
        <v>0</v>
      </c>
      <c r="I104" s="163"/>
    </row>
    <row r="105" spans="2:9">
      <c r="B105" s="114"/>
      <c r="C105" s="142"/>
      <c r="D105" s="112"/>
      <c r="E105" s="130"/>
      <c r="F105" s="141"/>
      <c r="G105" s="143"/>
    </row>
    <row r="106" spans="2:9">
      <c r="B106" s="114"/>
      <c r="C106" s="142"/>
      <c r="D106" s="112"/>
      <c r="E106" s="130"/>
      <c r="F106" s="141"/>
      <c r="G106" s="143"/>
    </row>
    <row r="107" spans="2:9">
      <c r="B107" s="114"/>
      <c r="C107" s="142"/>
      <c r="D107" s="112"/>
      <c r="E107" s="130"/>
      <c r="F107" s="141"/>
      <c r="G107" s="143"/>
    </row>
    <row r="108" spans="2:9">
      <c r="B108" s="123"/>
      <c r="C108" s="124"/>
      <c r="D108" s="123"/>
      <c r="E108" s="125"/>
      <c r="F108" s="126"/>
      <c r="G108" s="126">
        <f>SUM(G92:G106)</f>
        <v>0</v>
      </c>
    </row>
    <row r="109" spans="2:9">
      <c r="B109" s="114"/>
      <c r="C109" s="142"/>
      <c r="D109" s="112"/>
      <c r="E109" s="130"/>
      <c r="F109" s="141"/>
      <c r="G109" s="143"/>
    </row>
    <row r="110" spans="2:9">
      <c r="B110" s="114"/>
      <c r="C110" s="118"/>
      <c r="D110" s="112"/>
      <c r="E110" s="128"/>
      <c r="F110" s="129"/>
      <c r="G110" s="130"/>
    </row>
    <row r="111" spans="2:9">
      <c r="B111" s="153"/>
      <c r="C111" s="154"/>
      <c r="D111" s="153"/>
      <c r="E111" s="153"/>
      <c r="F111" s="155"/>
      <c r="G111" s="155"/>
    </row>
    <row r="112" spans="2:9">
      <c r="B112" s="153"/>
      <c r="C112" s="156" t="s">
        <v>143</v>
      </c>
      <c r="D112" s="153"/>
      <c r="E112" s="157"/>
      <c r="F112" s="155"/>
      <c r="G112" s="155"/>
    </row>
    <row r="113" spans="2:7">
      <c r="B113" s="153"/>
      <c r="C113" s="158"/>
      <c r="D113" s="153"/>
      <c r="E113" s="157"/>
      <c r="F113" s="155"/>
      <c r="G113" s="155"/>
    </row>
    <row r="114" spans="2:7">
      <c r="B114" s="153"/>
      <c r="C114" s="536" t="s">
        <v>517</v>
      </c>
      <c r="D114" s="153"/>
      <c r="E114" s="157"/>
      <c r="F114" s="155"/>
      <c r="G114" s="155">
        <f>G50</f>
        <v>0</v>
      </c>
    </row>
    <row r="115" spans="2:7">
      <c r="B115" s="153"/>
      <c r="C115" s="536" t="s">
        <v>518</v>
      </c>
      <c r="D115" s="153"/>
      <c r="E115" s="157"/>
      <c r="F115" s="155"/>
      <c r="G115" s="155">
        <f>G89</f>
        <v>0</v>
      </c>
    </row>
    <row r="116" spans="2:7">
      <c r="B116" s="153"/>
      <c r="C116" s="536" t="s">
        <v>519</v>
      </c>
      <c r="D116" s="153"/>
      <c r="E116" s="157"/>
      <c r="F116" s="155"/>
      <c r="G116" s="155">
        <f>G108</f>
        <v>0</v>
      </c>
    </row>
    <row r="117" spans="2:7">
      <c r="B117" s="153"/>
      <c r="C117" s="158"/>
      <c r="D117" s="153"/>
      <c r="E117" s="157"/>
      <c r="F117" s="159"/>
      <c r="G117" s="155"/>
    </row>
    <row r="118" spans="2:7">
      <c r="B118" s="123"/>
      <c r="C118" s="124"/>
      <c r="D118" s="123"/>
      <c r="E118" s="125"/>
      <c r="F118" s="126" t="s">
        <v>148</v>
      </c>
      <c r="G118" s="126">
        <f>SUM(G114:G116)</f>
        <v>0</v>
      </c>
    </row>
    <row r="119" spans="2:7">
      <c r="D119" s="160"/>
      <c r="F119" s="70"/>
      <c r="G119" s="161"/>
    </row>
    <row r="120" spans="2:7">
      <c r="D120" s="160"/>
      <c r="F120" s="70"/>
      <c r="G120" s="161"/>
    </row>
    <row r="121" spans="2:7">
      <c r="D121" s="160"/>
      <c r="F121" s="70"/>
      <c r="G121" s="161"/>
    </row>
    <row r="122" spans="2:7">
      <c r="D122" s="160"/>
      <c r="F122" s="70"/>
      <c r="G122" s="161"/>
    </row>
    <row r="123" spans="2:7">
      <c r="D123" s="160"/>
      <c r="F123" s="70"/>
      <c r="G123" s="161"/>
    </row>
    <row r="124" spans="2:7">
      <c r="D124" s="160"/>
      <c r="F124" s="70"/>
      <c r="G124" s="161"/>
    </row>
    <row r="125" spans="2:7">
      <c r="D125" s="160"/>
      <c r="F125" s="70"/>
      <c r="G125" s="161"/>
    </row>
    <row r="126" spans="2:7">
      <c r="D126" s="160"/>
      <c r="F126" s="70"/>
      <c r="G126" s="161"/>
    </row>
    <row r="127" spans="2:7">
      <c r="D127" s="160"/>
      <c r="F127" s="70"/>
      <c r="G127" s="161"/>
    </row>
    <row r="128" spans="2:7">
      <c r="D128" s="160"/>
      <c r="F128" s="70"/>
      <c r="G128" s="161"/>
    </row>
    <row r="129" spans="4:7">
      <c r="D129" s="160"/>
      <c r="F129" s="70"/>
      <c r="G129" s="161"/>
    </row>
    <row r="130" spans="4:7">
      <c r="D130" s="160"/>
      <c r="F130" s="70"/>
      <c r="G130" s="161"/>
    </row>
    <row r="131" spans="4:7">
      <c r="D131" s="160"/>
      <c r="F131" s="70"/>
      <c r="G131" s="161"/>
    </row>
    <row r="132" spans="4:7">
      <c r="D132" s="160"/>
      <c r="F132" s="70"/>
      <c r="G132" s="161"/>
    </row>
    <row r="133" spans="4:7">
      <c r="D133" s="160"/>
      <c r="F133" s="70"/>
      <c r="G133" s="161"/>
    </row>
    <row r="134" spans="4:7">
      <c r="D134" s="160"/>
      <c r="F134" s="70"/>
      <c r="G134" s="161"/>
    </row>
    <row r="135" spans="4:7">
      <c r="D135" s="160"/>
      <c r="F135" s="70"/>
      <c r="G135" s="161"/>
    </row>
    <row r="136" spans="4:7">
      <c r="D136" s="160"/>
      <c r="F136" s="70"/>
      <c r="G136" s="161"/>
    </row>
    <row r="137" spans="4:7">
      <c r="D137" s="160"/>
      <c r="F137" s="70"/>
      <c r="G137" s="161"/>
    </row>
    <row r="138" spans="4:7">
      <c r="D138" s="160"/>
      <c r="F138" s="70"/>
      <c r="G138" s="161"/>
    </row>
    <row r="139" spans="4:7">
      <c r="D139" s="160"/>
      <c r="F139" s="70"/>
      <c r="G139" s="161"/>
    </row>
    <row r="140" spans="4:7">
      <c r="D140" s="160"/>
      <c r="F140" s="70"/>
      <c r="G140" s="161"/>
    </row>
    <row r="141" spans="4:7">
      <c r="D141" s="160"/>
      <c r="F141" s="70"/>
      <c r="G141" s="161"/>
    </row>
    <row r="142" spans="4:7">
      <c r="D142" s="160"/>
      <c r="F142" s="70"/>
      <c r="G142" s="161"/>
    </row>
    <row r="143" spans="4:7">
      <c r="D143" s="160"/>
      <c r="F143" s="70"/>
      <c r="G143" s="161"/>
    </row>
    <row r="144" spans="4:7">
      <c r="D144" s="160"/>
      <c r="F144" s="70"/>
      <c r="G144" s="161"/>
    </row>
    <row r="145" spans="4:7">
      <c r="D145" s="160"/>
      <c r="F145" s="70"/>
      <c r="G145" s="161"/>
    </row>
    <row r="146" spans="4:7">
      <c r="D146" s="160"/>
      <c r="F146" s="70"/>
      <c r="G146" s="161"/>
    </row>
    <row r="147" spans="4:7">
      <c r="D147" s="160"/>
      <c r="F147" s="70"/>
      <c r="G147" s="161"/>
    </row>
    <row r="148" spans="4:7">
      <c r="D148" s="160"/>
      <c r="F148" s="70"/>
      <c r="G148" s="161"/>
    </row>
    <row r="149" spans="4:7">
      <c r="D149" s="160"/>
      <c r="F149" s="70"/>
      <c r="G149" s="161"/>
    </row>
    <row r="150" spans="4:7">
      <c r="D150" s="160"/>
      <c r="F150" s="70"/>
      <c r="G150" s="161"/>
    </row>
    <row r="151" spans="4:7">
      <c r="D151" s="160"/>
      <c r="F151" s="70"/>
      <c r="G151" s="161"/>
    </row>
    <row r="152" spans="4:7">
      <c r="D152" s="160"/>
      <c r="F152" s="70"/>
      <c r="G152" s="161"/>
    </row>
    <row r="153" spans="4:7">
      <c r="D153" s="160"/>
      <c r="F153" s="70"/>
      <c r="G153" s="161"/>
    </row>
    <row r="154" spans="4:7">
      <c r="D154" s="160"/>
      <c r="F154" s="70"/>
      <c r="G154" s="161"/>
    </row>
    <row r="155" spans="4:7">
      <c r="D155" s="160"/>
      <c r="F155" s="70"/>
      <c r="G155" s="161"/>
    </row>
    <row r="156" spans="4:7">
      <c r="D156" s="160"/>
      <c r="F156" s="70"/>
      <c r="G156" s="161"/>
    </row>
    <row r="157" spans="4:7">
      <c r="D157" s="160"/>
      <c r="F157" s="70"/>
      <c r="G157" s="161"/>
    </row>
    <row r="158" spans="4:7">
      <c r="D158" s="160"/>
      <c r="F158" s="70"/>
      <c r="G158" s="161"/>
    </row>
    <row r="159" spans="4:7">
      <c r="D159" s="160"/>
      <c r="F159" s="70"/>
      <c r="G159" s="161"/>
    </row>
    <row r="160" spans="4:7">
      <c r="D160" s="160"/>
      <c r="F160" s="70"/>
      <c r="G160" s="161"/>
    </row>
    <row r="161" spans="4:7">
      <c r="D161" s="160"/>
      <c r="F161" s="70"/>
      <c r="G161" s="161"/>
    </row>
    <row r="162" spans="4:7">
      <c r="D162" s="160"/>
      <c r="F162" s="70"/>
      <c r="G162" s="161"/>
    </row>
    <row r="163" spans="4:7">
      <c r="D163" s="160"/>
      <c r="F163" s="70"/>
      <c r="G163" s="161"/>
    </row>
    <row r="164" spans="4:7">
      <c r="D164" s="160"/>
      <c r="F164" s="70"/>
      <c r="G164" s="161"/>
    </row>
    <row r="165" spans="4:7">
      <c r="D165" s="160"/>
      <c r="F165" s="70"/>
      <c r="G165" s="161"/>
    </row>
    <row r="166" spans="4:7">
      <c r="D166" s="160"/>
      <c r="F166" s="70"/>
      <c r="G166" s="161"/>
    </row>
    <row r="167" spans="4:7">
      <c r="D167" s="160"/>
      <c r="F167" s="70"/>
      <c r="G167" s="161"/>
    </row>
    <row r="168" spans="4:7">
      <c r="D168" s="160"/>
      <c r="F168" s="70"/>
      <c r="G168" s="161"/>
    </row>
    <row r="169" spans="4:7">
      <c r="D169" s="160"/>
      <c r="F169" s="70"/>
      <c r="G169" s="161"/>
    </row>
    <row r="170" spans="4:7">
      <c r="D170" s="160"/>
      <c r="F170" s="70"/>
      <c r="G170" s="161"/>
    </row>
    <row r="171" spans="4:7">
      <c r="D171" s="160"/>
      <c r="F171" s="70"/>
      <c r="G171" s="161"/>
    </row>
    <row r="172" spans="4:7">
      <c r="D172" s="160"/>
      <c r="F172" s="70"/>
      <c r="G172" s="161"/>
    </row>
    <row r="173" spans="4:7">
      <c r="D173" s="160"/>
      <c r="F173" s="70"/>
      <c r="G173" s="161"/>
    </row>
    <row r="174" spans="4:7">
      <c r="D174" s="160"/>
      <c r="F174" s="70"/>
      <c r="G174" s="161"/>
    </row>
    <row r="175" spans="4:7">
      <c r="D175" s="160"/>
      <c r="F175" s="70"/>
      <c r="G175" s="161"/>
    </row>
    <row r="176" spans="4:7">
      <c r="D176" s="160"/>
      <c r="F176" s="70"/>
      <c r="G176" s="161"/>
    </row>
    <row r="177" spans="4:7">
      <c r="D177" s="160"/>
      <c r="F177" s="70"/>
      <c r="G177" s="161"/>
    </row>
    <row r="178" spans="4:7">
      <c r="D178" s="160"/>
      <c r="F178" s="70"/>
      <c r="G178" s="161"/>
    </row>
    <row r="179" spans="4:7">
      <c r="D179" s="160"/>
      <c r="F179" s="70"/>
      <c r="G179" s="161"/>
    </row>
    <row r="180" spans="4:7">
      <c r="D180" s="160"/>
      <c r="F180" s="70"/>
      <c r="G180" s="161"/>
    </row>
    <row r="181" spans="4:7">
      <c r="D181" s="160"/>
      <c r="F181" s="70"/>
      <c r="G181" s="161"/>
    </row>
    <row r="182" spans="4:7">
      <c r="D182" s="160"/>
      <c r="F182" s="70"/>
      <c r="G182" s="161"/>
    </row>
    <row r="183" spans="4:7">
      <c r="D183" s="160"/>
      <c r="F183" s="70"/>
      <c r="G183" s="161"/>
    </row>
    <row r="184" spans="4:7">
      <c r="D184" s="160"/>
      <c r="F184" s="70"/>
      <c r="G184" s="161"/>
    </row>
    <row r="185" spans="4:7">
      <c r="D185" s="160"/>
      <c r="F185" s="70"/>
      <c r="G185" s="161"/>
    </row>
    <row r="186" spans="4:7">
      <c r="D186" s="160"/>
      <c r="F186" s="70"/>
      <c r="G186" s="161"/>
    </row>
    <row r="187" spans="4:7">
      <c r="D187" s="160"/>
      <c r="F187" s="70"/>
      <c r="G187" s="161"/>
    </row>
    <row r="188" spans="4:7">
      <c r="D188" s="160"/>
      <c r="F188" s="70"/>
      <c r="G188" s="161"/>
    </row>
    <row r="189" spans="4:7">
      <c r="D189" s="160"/>
      <c r="F189" s="70"/>
      <c r="G189" s="161"/>
    </row>
    <row r="190" spans="4:7">
      <c r="D190" s="160"/>
      <c r="F190" s="70"/>
      <c r="G190" s="161"/>
    </row>
    <row r="191" spans="4:7">
      <c r="D191" s="160"/>
      <c r="F191" s="70"/>
      <c r="G191" s="161"/>
    </row>
    <row r="192" spans="4:7">
      <c r="D192" s="160"/>
      <c r="F192" s="70"/>
      <c r="G192" s="161"/>
    </row>
    <row r="193" spans="4:7">
      <c r="D193" s="160"/>
      <c r="F193" s="70"/>
      <c r="G193" s="161"/>
    </row>
    <row r="194" spans="4:7">
      <c r="D194" s="160"/>
      <c r="F194" s="70"/>
      <c r="G194" s="161"/>
    </row>
    <row r="195" spans="4:7">
      <c r="D195" s="160"/>
      <c r="F195" s="70"/>
      <c r="G195" s="161"/>
    </row>
    <row r="196" spans="4:7">
      <c r="D196" s="160"/>
      <c r="F196" s="70"/>
      <c r="G196" s="161"/>
    </row>
    <row r="197" spans="4:7">
      <c r="D197" s="160"/>
      <c r="F197" s="70"/>
      <c r="G197" s="161"/>
    </row>
    <row r="198" spans="4:7">
      <c r="D198" s="160"/>
      <c r="F198" s="70"/>
      <c r="G198" s="161"/>
    </row>
    <row r="199" spans="4:7">
      <c r="D199" s="160"/>
      <c r="F199" s="70"/>
      <c r="G199" s="161"/>
    </row>
    <row r="200" spans="4:7">
      <c r="D200" s="160"/>
      <c r="F200" s="70"/>
      <c r="G200" s="161"/>
    </row>
    <row r="201" spans="4:7">
      <c r="D201" s="160"/>
      <c r="F201" s="70"/>
      <c r="G201" s="161"/>
    </row>
    <row r="202" spans="4:7">
      <c r="D202" s="160"/>
      <c r="F202" s="70"/>
      <c r="G202" s="161"/>
    </row>
    <row r="203" spans="4:7">
      <c r="D203" s="160"/>
      <c r="F203" s="70"/>
      <c r="G203" s="161"/>
    </row>
    <row r="204" spans="4:7">
      <c r="D204" s="160"/>
      <c r="F204" s="70"/>
      <c r="G204" s="161"/>
    </row>
    <row r="205" spans="4:7">
      <c r="D205" s="160"/>
      <c r="F205" s="70"/>
      <c r="G205" s="161"/>
    </row>
    <row r="206" spans="4:7">
      <c r="D206" s="160"/>
      <c r="F206" s="70"/>
      <c r="G206" s="161"/>
    </row>
    <row r="207" spans="4:7">
      <c r="D207" s="160"/>
      <c r="F207" s="70"/>
      <c r="G207" s="161"/>
    </row>
    <row r="208" spans="4:7">
      <c r="D208" s="160"/>
      <c r="F208" s="70"/>
      <c r="G208" s="161"/>
    </row>
    <row r="209" spans="4:7">
      <c r="D209" s="160"/>
      <c r="F209" s="70"/>
      <c r="G209" s="161"/>
    </row>
    <row r="210" spans="4:7">
      <c r="D210" s="160"/>
      <c r="F210" s="70"/>
      <c r="G210" s="161"/>
    </row>
    <row r="211" spans="4:7">
      <c r="D211" s="160"/>
      <c r="F211" s="70"/>
      <c r="G211" s="161"/>
    </row>
    <row r="212" spans="4:7">
      <c r="D212" s="160"/>
      <c r="F212" s="70"/>
      <c r="G212" s="161"/>
    </row>
    <row r="213" spans="4:7">
      <c r="D213" s="160"/>
      <c r="F213" s="70"/>
      <c r="G213" s="161"/>
    </row>
    <row r="214" spans="4:7">
      <c r="D214" s="160"/>
      <c r="F214" s="70"/>
      <c r="G214" s="161"/>
    </row>
    <row r="215" spans="4:7">
      <c r="D215" s="160"/>
      <c r="F215" s="70"/>
      <c r="G215" s="161"/>
    </row>
    <row r="216" spans="4:7">
      <c r="D216" s="160"/>
      <c r="F216" s="70"/>
      <c r="G216" s="161"/>
    </row>
    <row r="217" spans="4:7">
      <c r="D217" s="160"/>
      <c r="F217" s="70"/>
      <c r="G217" s="161"/>
    </row>
    <row r="218" spans="4:7">
      <c r="D218" s="160"/>
      <c r="F218" s="70"/>
      <c r="G218" s="161"/>
    </row>
    <row r="219" spans="4:7">
      <c r="D219" s="160"/>
      <c r="F219" s="70"/>
      <c r="G219" s="161"/>
    </row>
    <row r="220" spans="4:7">
      <c r="D220" s="160"/>
      <c r="F220" s="70"/>
      <c r="G220" s="161"/>
    </row>
    <row r="221" spans="4:7">
      <c r="D221" s="160"/>
      <c r="F221" s="70"/>
      <c r="G221" s="161"/>
    </row>
    <row r="222" spans="4:7">
      <c r="D222" s="160"/>
      <c r="F222" s="70"/>
      <c r="G222" s="161"/>
    </row>
    <row r="223" spans="4:7">
      <c r="D223" s="160"/>
      <c r="F223" s="70"/>
      <c r="G223" s="161"/>
    </row>
    <row r="224" spans="4:7">
      <c r="D224" s="160"/>
      <c r="F224" s="70"/>
      <c r="G224" s="161"/>
    </row>
    <row r="225" spans="4:7">
      <c r="D225" s="160"/>
      <c r="F225" s="70"/>
      <c r="G225" s="161"/>
    </row>
    <row r="226" spans="4:7">
      <c r="D226" s="160"/>
      <c r="F226" s="70"/>
      <c r="G226" s="161"/>
    </row>
    <row r="227" spans="4:7">
      <c r="D227" s="160"/>
      <c r="F227" s="70"/>
      <c r="G227" s="161"/>
    </row>
    <row r="228" spans="4:7">
      <c r="D228" s="160"/>
      <c r="F228" s="70"/>
      <c r="G228" s="161"/>
    </row>
    <row r="229" spans="4:7">
      <c r="D229" s="160"/>
      <c r="F229" s="70"/>
      <c r="G229" s="161"/>
    </row>
    <row r="230" spans="4:7">
      <c r="D230" s="160"/>
      <c r="F230" s="70"/>
      <c r="G230" s="161"/>
    </row>
    <row r="231" spans="4:7">
      <c r="D231" s="160"/>
      <c r="F231" s="70"/>
      <c r="G231" s="161"/>
    </row>
    <row r="232" spans="4:7">
      <c r="D232" s="160"/>
      <c r="F232" s="70"/>
      <c r="G232" s="161"/>
    </row>
    <row r="233" spans="4:7">
      <c r="D233" s="160"/>
      <c r="F233" s="70"/>
      <c r="G233" s="161"/>
    </row>
    <row r="234" spans="4:7">
      <c r="D234" s="160"/>
      <c r="F234" s="70"/>
      <c r="G234" s="161"/>
    </row>
    <row r="235" spans="4:7">
      <c r="D235" s="160"/>
      <c r="F235" s="70"/>
      <c r="G235" s="161"/>
    </row>
    <row r="236" spans="4:7">
      <c r="D236" s="160"/>
      <c r="F236" s="70"/>
      <c r="G236" s="161"/>
    </row>
    <row r="237" spans="4:7">
      <c r="D237" s="160"/>
      <c r="F237" s="70"/>
      <c r="G237" s="161"/>
    </row>
    <row r="238" spans="4:7">
      <c r="D238" s="160"/>
      <c r="F238" s="70"/>
      <c r="G238" s="161"/>
    </row>
    <row r="239" spans="4:7">
      <c r="D239" s="160"/>
      <c r="F239" s="70"/>
      <c r="G239" s="161"/>
    </row>
    <row r="240" spans="4:7">
      <c r="D240" s="160"/>
      <c r="F240" s="70"/>
      <c r="G240" s="161"/>
    </row>
    <row r="241" spans="4:7">
      <c r="D241" s="160"/>
      <c r="F241" s="70"/>
      <c r="G241" s="161"/>
    </row>
    <row r="242" spans="4:7">
      <c r="D242" s="160"/>
      <c r="F242" s="70"/>
      <c r="G242" s="161"/>
    </row>
    <row r="243" spans="4:7">
      <c r="D243" s="160"/>
      <c r="F243" s="70"/>
      <c r="G243" s="161"/>
    </row>
    <row r="244" spans="4:7">
      <c r="D244" s="160"/>
      <c r="F244" s="70"/>
      <c r="G244" s="161"/>
    </row>
    <row r="245" spans="4:7">
      <c r="D245" s="160"/>
      <c r="F245" s="70"/>
      <c r="G245" s="161"/>
    </row>
    <row r="246" spans="4:7">
      <c r="D246" s="160"/>
      <c r="F246" s="70"/>
      <c r="G246" s="161"/>
    </row>
    <row r="247" spans="4:7">
      <c r="D247" s="160"/>
      <c r="F247" s="70"/>
      <c r="G247" s="161"/>
    </row>
    <row r="248" spans="4:7">
      <c r="D248" s="160"/>
      <c r="F248" s="70"/>
      <c r="G248" s="161"/>
    </row>
    <row r="249" spans="4:7">
      <c r="D249" s="160"/>
      <c r="F249" s="70"/>
      <c r="G249" s="161"/>
    </row>
    <row r="250" spans="4:7">
      <c r="D250" s="160"/>
      <c r="F250" s="70"/>
      <c r="G250" s="161"/>
    </row>
    <row r="251" spans="4:7">
      <c r="D251" s="160"/>
      <c r="F251" s="70"/>
      <c r="G251" s="161"/>
    </row>
    <row r="252" spans="4:7">
      <c r="D252" s="160"/>
      <c r="F252" s="70"/>
      <c r="G252" s="161"/>
    </row>
    <row r="253" spans="4:7">
      <c r="D253" s="160"/>
      <c r="F253" s="70"/>
      <c r="G253" s="161"/>
    </row>
    <row r="254" spans="4:7">
      <c r="D254" s="160"/>
      <c r="F254" s="70"/>
      <c r="G254" s="161"/>
    </row>
    <row r="255" spans="4:7">
      <c r="D255" s="160"/>
      <c r="F255" s="70"/>
      <c r="G255" s="161"/>
    </row>
    <row r="256" spans="4:7">
      <c r="D256" s="160"/>
      <c r="F256" s="70"/>
      <c r="G256" s="161"/>
    </row>
    <row r="257" spans="4:7">
      <c r="D257" s="160"/>
      <c r="F257" s="70"/>
      <c r="G257" s="161"/>
    </row>
    <row r="258" spans="4:7">
      <c r="D258" s="160"/>
      <c r="F258" s="70"/>
      <c r="G258" s="161"/>
    </row>
    <row r="259" spans="4:7">
      <c r="D259" s="160"/>
      <c r="F259" s="70"/>
      <c r="G259" s="161"/>
    </row>
    <row r="260" spans="4:7">
      <c r="D260" s="160"/>
      <c r="F260" s="70"/>
      <c r="G260" s="161"/>
    </row>
    <row r="261" spans="4:7">
      <c r="D261" s="160"/>
      <c r="F261" s="70"/>
      <c r="G261" s="161"/>
    </row>
    <row r="262" spans="4:7">
      <c r="D262" s="160"/>
      <c r="F262" s="70"/>
      <c r="G262" s="161"/>
    </row>
    <row r="263" spans="4:7">
      <c r="D263" s="160"/>
      <c r="F263" s="70"/>
      <c r="G263" s="161"/>
    </row>
    <row r="264" spans="4:7">
      <c r="D264" s="160"/>
      <c r="F264" s="70"/>
      <c r="G264" s="161"/>
    </row>
    <row r="265" spans="4:7">
      <c r="D265" s="160"/>
      <c r="F265" s="70"/>
      <c r="G265" s="161"/>
    </row>
    <row r="266" spans="4:7">
      <c r="D266" s="160"/>
      <c r="F266" s="70"/>
      <c r="G266" s="161"/>
    </row>
    <row r="267" spans="4:7">
      <c r="D267" s="160"/>
      <c r="F267" s="70"/>
      <c r="G267" s="161"/>
    </row>
    <row r="268" spans="4:7">
      <c r="D268" s="160"/>
      <c r="F268" s="70"/>
      <c r="G268" s="161"/>
    </row>
    <row r="269" spans="4:7">
      <c r="D269" s="160"/>
      <c r="F269" s="70"/>
      <c r="G269" s="161"/>
    </row>
    <row r="270" spans="4:7">
      <c r="D270" s="160"/>
      <c r="F270" s="70"/>
      <c r="G270" s="161"/>
    </row>
    <row r="271" spans="4:7">
      <c r="D271" s="160"/>
      <c r="F271" s="70"/>
      <c r="G271" s="161"/>
    </row>
    <row r="272" spans="4:7">
      <c r="D272" s="160"/>
      <c r="F272" s="70"/>
      <c r="G272" s="161"/>
    </row>
    <row r="273" spans="4:7">
      <c r="D273" s="160"/>
      <c r="F273" s="70"/>
      <c r="G273" s="161"/>
    </row>
    <row r="274" spans="4:7">
      <c r="D274" s="160"/>
      <c r="F274" s="70"/>
      <c r="G274" s="161"/>
    </row>
    <row r="275" spans="4:7">
      <c r="D275" s="160"/>
      <c r="F275" s="70"/>
      <c r="G275" s="161"/>
    </row>
    <row r="276" spans="4:7">
      <c r="D276" s="160"/>
      <c r="F276" s="70"/>
      <c r="G276" s="161"/>
    </row>
    <row r="277" spans="4:7">
      <c r="D277" s="160"/>
      <c r="F277" s="70"/>
      <c r="G277" s="161"/>
    </row>
    <row r="278" spans="4:7">
      <c r="D278" s="160"/>
      <c r="F278" s="70"/>
      <c r="G278" s="161"/>
    </row>
    <row r="279" spans="4:7">
      <c r="D279" s="160"/>
      <c r="F279" s="70"/>
      <c r="G279" s="161"/>
    </row>
    <row r="280" spans="4:7">
      <c r="D280" s="160"/>
      <c r="F280" s="70"/>
      <c r="G280" s="161"/>
    </row>
    <row r="281" spans="4:7">
      <c r="D281" s="160"/>
      <c r="F281" s="70"/>
      <c r="G281" s="161"/>
    </row>
    <row r="282" spans="4:7">
      <c r="D282" s="160"/>
      <c r="F282" s="70"/>
      <c r="G282" s="161"/>
    </row>
    <row r="283" spans="4:7">
      <c r="D283" s="160"/>
      <c r="F283" s="70"/>
      <c r="G283" s="161"/>
    </row>
    <row r="284" spans="4:7">
      <c r="D284" s="160"/>
      <c r="F284" s="70"/>
      <c r="G284" s="161"/>
    </row>
    <row r="285" spans="4:7">
      <c r="D285" s="160"/>
      <c r="F285" s="70"/>
      <c r="G285" s="161"/>
    </row>
    <row r="286" spans="4:7">
      <c r="D286" s="160"/>
      <c r="F286" s="70"/>
      <c r="G286" s="161"/>
    </row>
    <row r="287" spans="4:7">
      <c r="D287" s="160"/>
      <c r="F287" s="70"/>
      <c r="G287" s="161"/>
    </row>
    <row r="288" spans="4:7">
      <c r="D288" s="160"/>
      <c r="F288" s="70"/>
      <c r="G288" s="161"/>
    </row>
    <row r="289" spans="4:7">
      <c r="D289" s="160"/>
      <c r="F289" s="70"/>
      <c r="G289" s="161"/>
    </row>
    <row r="290" spans="4:7">
      <c r="D290" s="160"/>
      <c r="F290" s="70"/>
      <c r="G290" s="161"/>
    </row>
    <row r="291" spans="4:7">
      <c r="D291" s="160"/>
      <c r="F291" s="70"/>
      <c r="G291" s="161"/>
    </row>
    <row r="292" spans="4:7">
      <c r="D292" s="160"/>
      <c r="F292" s="70"/>
      <c r="G292" s="161"/>
    </row>
    <row r="293" spans="4:7">
      <c r="D293" s="160"/>
      <c r="F293" s="70"/>
      <c r="G293" s="161"/>
    </row>
    <row r="294" spans="4:7">
      <c r="D294" s="160"/>
      <c r="F294" s="70"/>
      <c r="G294" s="161"/>
    </row>
    <row r="295" spans="4:7">
      <c r="D295" s="160"/>
      <c r="F295" s="70"/>
      <c r="G295" s="161"/>
    </row>
    <row r="296" spans="4:7">
      <c r="D296" s="160"/>
      <c r="F296" s="70"/>
      <c r="G296" s="161"/>
    </row>
    <row r="297" spans="4:7">
      <c r="D297" s="160"/>
      <c r="F297" s="70"/>
      <c r="G297" s="161"/>
    </row>
    <row r="298" spans="4:7">
      <c r="D298" s="160"/>
      <c r="F298" s="70"/>
      <c r="G298" s="161"/>
    </row>
    <row r="299" spans="4:7">
      <c r="D299" s="160"/>
      <c r="F299" s="70"/>
      <c r="G299" s="161"/>
    </row>
    <row r="300" spans="4:7">
      <c r="D300" s="160"/>
      <c r="F300" s="70"/>
      <c r="G300" s="161"/>
    </row>
    <row r="301" spans="4:7">
      <c r="D301" s="160"/>
      <c r="F301" s="70"/>
      <c r="G301" s="161"/>
    </row>
    <row r="302" spans="4:7">
      <c r="D302" s="160"/>
      <c r="F302" s="70"/>
      <c r="G302" s="161"/>
    </row>
    <row r="303" spans="4:7">
      <c r="D303" s="160"/>
      <c r="F303" s="70"/>
      <c r="G303" s="161"/>
    </row>
    <row r="304" spans="4:7">
      <c r="D304" s="160"/>
      <c r="F304" s="70"/>
      <c r="G304" s="161"/>
    </row>
    <row r="305" spans="4:7">
      <c r="D305" s="160"/>
      <c r="F305" s="70"/>
      <c r="G305" s="161"/>
    </row>
    <row r="306" spans="4:7">
      <c r="D306" s="160"/>
      <c r="F306" s="70"/>
      <c r="G306" s="161"/>
    </row>
    <row r="307" spans="4:7">
      <c r="D307" s="160"/>
      <c r="F307" s="70"/>
      <c r="G307" s="161"/>
    </row>
    <row r="308" spans="4:7">
      <c r="D308" s="160"/>
      <c r="F308" s="70"/>
      <c r="G308" s="161"/>
    </row>
    <row r="309" spans="4:7">
      <c r="D309" s="160"/>
      <c r="F309" s="70"/>
      <c r="G309" s="161"/>
    </row>
    <row r="310" spans="4:7">
      <c r="D310" s="160"/>
      <c r="F310" s="70"/>
      <c r="G310" s="161"/>
    </row>
    <row r="311" spans="4:7">
      <c r="D311" s="160"/>
      <c r="F311" s="70"/>
      <c r="G311" s="161"/>
    </row>
    <row r="312" spans="4:7">
      <c r="D312" s="160"/>
      <c r="F312" s="70"/>
      <c r="G312" s="161"/>
    </row>
    <row r="313" spans="4:7">
      <c r="D313" s="160"/>
      <c r="F313" s="70"/>
      <c r="G313" s="161"/>
    </row>
    <row r="314" spans="4:7">
      <c r="D314" s="160"/>
      <c r="F314" s="70"/>
      <c r="G314" s="161"/>
    </row>
    <row r="315" spans="4:7">
      <c r="D315" s="160"/>
      <c r="F315" s="70"/>
      <c r="G315" s="161"/>
    </row>
    <row r="316" spans="4:7">
      <c r="D316" s="160"/>
      <c r="F316" s="70"/>
      <c r="G316" s="161"/>
    </row>
    <row r="317" spans="4:7">
      <c r="D317" s="160"/>
      <c r="F317" s="70"/>
      <c r="G317" s="161"/>
    </row>
    <row r="318" spans="4:7">
      <c r="D318" s="160"/>
      <c r="F318" s="70"/>
      <c r="G318" s="161"/>
    </row>
    <row r="319" spans="4:7">
      <c r="D319" s="160"/>
      <c r="F319" s="70"/>
      <c r="G319" s="161"/>
    </row>
    <row r="320" spans="4:7">
      <c r="D320" s="160"/>
      <c r="F320" s="70"/>
      <c r="G320" s="161"/>
    </row>
    <row r="321" spans="4:7">
      <c r="D321" s="160"/>
      <c r="F321" s="70"/>
      <c r="G321" s="161"/>
    </row>
    <row r="322" spans="4:7">
      <c r="D322" s="160"/>
      <c r="F322" s="70"/>
      <c r="G322" s="161"/>
    </row>
    <row r="323" spans="4:7">
      <c r="D323" s="160"/>
      <c r="F323" s="70"/>
      <c r="G323" s="161"/>
    </row>
    <row r="324" spans="4:7">
      <c r="D324" s="160"/>
      <c r="F324" s="70"/>
      <c r="G324" s="161"/>
    </row>
    <row r="325" spans="4:7">
      <c r="D325" s="160"/>
      <c r="F325" s="70"/>
      <c r="G325" s="161"/>
    </row>
    <row r="326" spans="4:7">
      <c r="D326" s="160"/>
      <c r="F326" s="70"/>
      <c r="G326" s="161"/>
    </row>
    <row r="327" spans="4:7">
      <c r="D327" s="160"/>
      <c r="F327" s="70"/>
      <c r="G327" s="161"/>
    </row>
    <row r="328" spans="4:7">
      <c r="D328" s="160"/>
      <c r="F328" s="70"/>
      <c r="G328" s="161"/>
    </row>
    <row r="329" spans="4:7">
      <c r="D329" s="160"/>
      <c r="F329" s="70"/>
      <c r="G329" s="161"/>
    </row>
    <row r="330" spans="4:7">
      <c r="D330" s="160"/>
      <c r="F330" s="70"/>
      <c r="G330" s="161"/>
    </row>
    <row r="331" spans="4:7">
      <c r="D331" s="160"/>
      <c r="F331" s="70"/>
      <c r="G331" s="161"/>
    </row>
    <row r="332" spans="4:7">
      <c r="D332" s="160"/>
      <c r="F332" s="70"/>
      <c r="G332" s="161"/>
    </row>
    <row r="333" spans="4:7">
      <c r="D333" s="160"/>
      <c r="F333" s="70"/>
      <c r="G333" s="161"/>
    </row>
    <row r="334" spans="4:7">
      <c r="D334" s="160"/>
      <c r="F334" s="70"/>
      <c r="G334" s="161"/>
    </row>
    <row r="335" spans="4:7">
      <c r="D335" s="160"/>
      <c r="F335" s="70"/>
      <c r="G335" s="161"/>
    </row>
    <row r="336" spans="4:7">
      <c r="D336" s="160"/>
      <c r="F336" s="70"/>
      <c r="G336" s="161"/>
    </row>
    <row r="337" spans="4:7">
      <c r="D337" s="160"/>
      <c r="F337" s="70"/>
      <c r="G337" s="161"/>
    </row>
    <row r="338" spans="4:7">
      <c r="D338" s="160"/>
      <c r="F338" s="70"/>
      <c r="G338" s="161"/>
    </row>
    <row r="339" spans="4:7">
      <c r="D339" s="160"/>
      <c r="F339" s="70"/>
      <c r="G339" s="161"/>
    </row>
    <row r="340" spans="4:7">
      <c r="D340" s="160"/>
      <c r="F340" s="70"/>
      <c r="G340" s="161"/>
    </row>
    <row r="341" spans="4:7">
      <c r="D341" s="160"/>
      <c r="F341" s="70"/>
      <c r="G341" s="161"/>
    </row>
    <row r="342" spans="4:7">
      <c r="D342" s="160"/>
      <c r="F342" s="70"/>
      <c r="G342" s="161"/>
    </row>
    <row r="343" spans="4:7">
      <c r="D343" s="160"/>
      <c r="F343" s="70"/>
      <c r="G343" s="161"/>
    </row>
    <row r="344" spans="4:7">
      <c r="D344" s="160"/>
      <c r="F344" s="70"/>
      <c r="G344" s="161"/>
    </row>
    <row r="345" spans="4:7">
      <c r="D345" s="160"/>
      <c r="F345" s="70"/>
      <c r="G345" s="161"/>
    </row>
    <row r="346" spans="4:7">
      <c r="D346" s="160"/>
      <c r="F346" s="70"/>
      <c r="G346" s="161"/>
    </row>
    <row r="347" spans="4:7">
      <c r="D347" s="160"/>
      <c r="F347" s="70"/>
      <c r="G347" s="161"/>
    </row>
    <row r="348" spans="4:7">
      <c r="D348" s="160"/>
      <c r="F348" s="70"/>
      <c r="G348" s="161"/>
    </row>
    <row r="349" spans="4:7">
      <c r="D349" s="160"/>
      <c r="F349" s="70"/>
      <c r="G349" s="161"/>
    </row>
    <row r="350" spans="4:7">
      <c r="D350" s="160"/>
      <c r="F350" s="70"/>
      <c r="G350" s="161"/>
    </row>
    <row r="351" spans="4:7">
      <c r="D351" s="160"/>
      <c r="F351" s="70"/>
      <c r="G351" s="161"/>
    </row>
    <row r="352" spans="4:7">
      <c r="D352" s="160"/>
      <c r="F352" s="70"/>
      <c r="G352" s="161"/>
    </row>
    <row r="353" spans="4:7">
      <c r="D353" s="160"/>
      <c r="F353" s="70"/>
      <c r="G353" s="161"/>
    </row>
    <row r="354" spans="4:7">
      <c r="D354" s="160"/>
      <c r="F354" s="70"/>
      <c r="G354" s="161"/>
    </row>
    <row r="355" spans="4:7">
      <c r="D355" s="160"/>
      <c r="F355" s="70"/>
      <c r="G355" s="161"/>
    </row>
    <row r="356" spans="4:7">
      <c r="D356" s="160"/>
      <c r="F356" s="70"/>
      <c r="G356" s="161"/>
    </row>
    <row r="357" spans="4:7">
      <c r="D357" s="160"/>
      <c r="F357" s="70"/>
      <c r="G357" s="161"/>
    </row>
    <row r="358" spans="4:7">
      <c r="D358" s="160"/>
      <c r="F358" s="70"/>
      <c r="G358" s="161"/>
    </row>
    <row r="359" spans="4:7">
      <c r="D359" s="160"/>
      <c r="F359" s="70"/>
      <c r="G359" s="161"/>
    </row>
    <row r="360" spans="4:7">
      <c r="D360" s="160"/>
      <c r="F360" s="70"/>
      <c r="G360" s="161"/>
    </row>
    <row r="361" spans="4:7">
      <c r="D361" s="160"/>
      <c r="F361" s="70"/>
      <c r="G361" s="161"/>
    </row>
    <row r="362" spans="4:7">
      <c r="D362" s="160"/>
      <c r="F362" s="70"/>
      <c r="G362" s="161"/>
    </row>
    <row r="363" spans="4:7">
      <c r="D363" s="160"/>
      <c r="F363" s="70"/>
      <c r="G363" s="161"/>
    </row>
    <row r="364" spans="4:7">
      <c r="D364" s="160"/>
      <c r="F364" s="70"/>
      <c r="G364" s="161"/>
    </row>
    <row r="365" spans="4:7">
      <c r="D365" s="160"/>
      <c r="F365" s="70"/>
      <c r="G365" s="161"/>
    </row>
    <row r="366" spans="4:7">
      <c r="D366" s="160"/>
      <c r="F366" s="70"/>
      <c r="G366" s="161"/>
    </row>
    <row r="367" spans="4:7">
      <c r="D367" s="160"/>
      <c r="F367" s="70"/>
      <c r="G367" s="161"/>
    </row>
    <row r="368" spans="4:7">
      <c r="D368" s="160"/>
      <c r="F368" s="70"/>
      <c r="G368" s="161"/>
    </row>
    <row r="369" spans="4:7">
      <c r="D369" s="160"/>
      <c r="F369" s="70"/>
      <c r="G369" s="161"/>
    </row>
    <row r="370" spans="4:7">
      <c r="D370" s="160"/>
      <c r="F370" s="70"/>
      <c r="G370" s="161"/>
    </row>
    <row r="371" spans="4:7">
      <c r="D371" s="160"/>
      <c r="F371" s="70"/>
      <c r="G371" s="161"/>
    </row>
    <row r="372" spans="4:7">
      <c r="D372" s="160"/>
      <c r="F372" s="70"/>
      <c r="G372" s="161"/>
    </row>
    <row r="373" spans="4:7">
      <c r="D373" s="160"/>
      <c r="F373" s="70"/>
      <c r="G373" s="161"/>
    </row>
    <row r="374" spans="4:7">
      <c r="D374" s="160"/>
      <c r="F374" s="70"/>
      <c r="G374" s="161"/>
    </row>
    <row r="375" spans="4:7">
      <c r="D375" s="160"/>
      <c r="F375" s="70"/>
      <c r="G375" s="161"/>
    </row>
    <row r="376" spans="4:7">
      <c r="D376" s="160"/>
      <c r="F376" s="70"/>
      <c r="G376" s="161"/>
    </row>
    <row r="377" spans="4:7">
      <c r="D377" s="160"/>
      <c r="F377" s="70"/>
      <c r="G377" s="161"/>
    </row>
    <row r="378" spans="4:7">
      <c r="D378" s="160"/>
      <c r="F378" s="70"/>
      <c r="G378" s="161"/>
    </row>
    <row r="379" spans="4:7">
      <c r="D379" s="160"/>
      <c r="F379" s="70"/>
      <c r="G379" s="161"/>
    </row>
    <row r="380" spans="4:7">
      <c r="D380" s="160"/>
      <c r="F380" s="70"/>
      <c r="G380" s="161"/>
    </row>
    <row r="381" spans="4:7">
      <c r="D381" s="160"/>
      <c r="F381" s="70"/>
      <c r="G381" s="161"/>
    </row>
    <row r="382" spans="4:7">
      <c r="D382" s="160"/>
      <c r="F382" s="70"/>
      <c r="G382" s="161"/>
    </row>
    <row r="383" spans="4:7">
      <c r="D383" s="160"/>
      <c r="F383" s="70"/>
      <c r="G383" s="161"/>
    </row>
    <row r="384" spans="4:7">
      <c r="D384" s="160"/>
      <c r="F384" s="70"/>
      <c r="G384" s="161"/>
    </row>
    <row r="385" spans="4:7">
      <c r="D385" s="160"/>
      <c r="F385" s="70"/>
      <c r="G385" s="161"/>
    </row>
    <row r="386" spans="4:7">
      <c r="D386" s="160"/>
      <c r="F386" s="70"/>
      <c r="G386" s="161"/>
    </row>
    <row r="387" spans="4:7">
      <c r="D387" s="160"/>
      <c r="F387" s="70"/>
      <c r="G387" s="161"/>
    </row>
    <row r="388" spans="4:7">
      <c r="D388" s="160"/>
      <c r="F388" s="70"/>
      <c r="G388" s="161"/>
    </row>
    <row r="389" spans="4:7">
      <c r="D389" s="160"/>
      <c r="F389" s="70"/>
      <c r="G389" s="161"/>
    </row>
    <row r="390" spans="4:7">
      <c r="D390" s="160"/>
      <c r="F390" s="70"/>
      <c r="G390" s="161"/>
    </row>
    <row r="391" spans="4:7">
      <c r="D391" s="160"/>
      <c r="F391" s="70"/>
      <c r="G391" s="161"/>
    </row>
    <row r="392" spans="4:7">
      <c r="D392" s="160"/>
      <c r="F392" s="70"/>
      <c r="G392" s="161"/>
    </row>
    <row r="393" spans="4:7">
      <c r="D393" s="160"/>
      <c r="F393" s="70"/>
      <c r="G393" s="161"/>
    </row>
    <row r="394" spans="4:7">
      <c r="D394" s="160"/>
      <c r="F394" s="70"/>
      <c r="G394" s="161"/>
    </row>
    <row r="395" spans="4:7">
      <c r="D395" s="160"/>
      <c r="F395" s="70"/>
      <c r="G395" s="161"/>
    </row>
    <row r="396" spans="4:7">
      <c r="D396" s="160"/>
      <c r="F396" s="70"/>
      <c r="G396" s="161"/>
    </row>
    <row r="397" spans="4:7">
      <c r="D397" s="160"/>
      <c r="F397" s="70"/>
      <c r="G397" s="161"/>
    </row>
    <row r="398" spans="4:7">
      <c r="D398" s="160"/>
      <c r="F398" s="70"/>
      <c r="G398" s="161"/>
    </row>
    <row r="399" spans="4:7">
      <c r="D399" s="160"/>
      <c r="F399" s="70"/>
      <c r="G399" s="161"/>
    </row>
    <row r="400" spans="4:7">
      <c r="D400" s="160"/>
      <c r="F400" s="70"/>
      <c r="G400" s="161"/>
    </row>
    <row r="401" spans="4:7">
      <c r="D401" s="160"/>
      <c r="F401" s="70"/>
      <c r="G401" s="161"/>
    </row>
    <row r="402" spans="4:7">
      <c r="D402" s="160"/>
      <c r="F402" s="70"/>
      <c r="G402" s="161"/>
    </row>
    <row r="403" spans="4:7">
      <c r="D403" s="160"/>
      <c r="F403" s="70"/>
      <c r="G403" s="161"/>
    </row>
    <row r="404" spans="4:7">
      <c r="D404" s="160"/>
      <c r="F404" s="70"/>
      <c r="G404" s="161"/>
    </row>
    <row r="405" spans="4:7">
      <c r="D405" s="160"/>
      <c r="F405" s="70"/>
      <c r="G405" s="161"/>
    </row>
    <row r="406" spans="4:7">
      <c r="D406" s="160"/>
      <c r="F406" s="70"/>
      <c r="G406" s="161"/>
    </row>
    <row r="407" spans="4:7">
      <c r="D407" s="160"/>
      <c r="F407" s="70"/>
      <c r="G407" s="161"/>
    </row>
    <row r="408" spans="4:7">
      <c r="D408" s="160"/>
      <c r="F408" s="70"/>
      <c r="G408" s="161"/>
    </row>
    <row r="409" spans="4:7">
      <c r="D409" s="160"/>
      <c r="F409" s="70"/>
      <c r="G409" s="161"/>
    </row>
    <row r="410" spans="4:7">
      <c r="D410" s="160"/>
      <c r="F410" s="70"/>
      <c r="G410" s="161"/>
    </row>
    <row r="411" spans="4:7">
      <c r="D411" s="160"/>
      <c r="F411" s="70"/>
      <c r="G411" s="161"/>
    </row>
    <row r="412" spans="4:7">
      <c r="D412" s="160"/>
      <c r="F412" s="70"/>
      <c r="G412" s="161"/>
    </row>
    <row r="413" spans="4:7">
      <c r="D413" s="160"/>
      <c r="F413" s="70"/>
      <c r="G413" s="161"/>
    </row>
    <row r="414" spans="4:7">
      <c r="D414" s="160"/>
      <c r="F414" s="70"/>
      <c r="G414" s="161"/>
    </row>
    <row r="415" spans="4:7">
      <c r="D415" s="160"/>
      <c r="F415" s="70"/>
      <c r="G415" s="161"/>
    </row>
    <row r="416" spans="4:7">
      <c r="D416" s="160"/>
      <c r="F416" s="70"/>
      <c r="G416" s="161"/>
    </row>
    <row r="417" spans="4:7">
      <c r="D417" s="160"/>
      <c r="F417" s="70"/>
      <c r="G417" s="161"/>
    </row>
    <row r="418" spans="4:7">
      <c r="D418" s="160"/>
      <c r="F418" s="70"/>
      <c r="G418" s="161"/>
    </row>
    <row r="419" spans="4:7">
      <c r="D419" s="160"/>
      <c r="F419" s="70"/>
      <c r="G419" s="161"/>
    </row>
    <row r="420" spans="4:7">
      <c r="D420" s="160"/>
      <c r="F420" s="70"/>
      <c r="G420" s="161"/>
    </row>
    <row r="421" spans="4:7">
      <c r="D421" s="160"/>
      <c r="F421" s="70"/>
      <c r="G421" s="161"/>
    </row>
    <row r="422" spans="4:7">
      <c r="D422" s="160"/>
      <c r="F422" s="70"/>
      <c r="G422" s="161"/>
    </row>
    <row r="423" spans="4:7">
      <c r="D423" s="160"/>
      <c r="F423" s="70"/>
      <c r="G423" s="161"/>
    </row>
    <row r="424" spans="4:7">
      <c r="D424" s="160"/>
      <c r="F424" s="70"/>
      <c r="G424" s="161"/>
    </row>
    <row r="425" spans="4:7">
      <c r="D425" s="160"/>
      <c r="F425" s="70"/>
      <c r="G425" s="161"/>
    </row>
    <row r="426" spans="4:7">
      <c r="D426" s="160"/>
      <c r="F426" s="70"/>
      <c r="G426" s="161"/>
    </row>
    <row r="427" spans="4:7">
      <c r="D427" s="160"/>
      <c r="F427" s="70"/>
      <c r="G427" s="161"/>
    </row>
    <row r="428" spans="4:7">
      <c r="D428" s="160"/>
      <c r="F428" s="70"/>
      <c r="G428" s="161"/>
    </row>
    <row r="429" spans="4:7">
      <c r="D429" s="160"/>
      <c r="F429" s="70"/>
      <c r="G429" s="161"/>
    </row>
    <row r="430" spans="4:7">
      <c r="D430" s="160"/>
      <c r="F430" s="70"/>
      <c r="G430" s="161"/>
    </row>
    <row r="431" spans="4:7">
      <c r="D431" s="160"/>
      <c r="F431" s="70"/>
      <c r="G431" s="161"/>
    </row>
    <row r="432" spans="4:7">
      <c r="D432" s="160"/>
      <c r="F432" s="70"/>
      <c r="G432" s="161"/>
    </row>
    <row r="433" spans="4:7">
      <c r="D433" s="160"/>
      <c r="F433" s="70"/>
      <c r="G433" s="161"/>
    </row>
    <row r="434" spans="4:7">
      <c r="D434" s="160"/>
      <c r="F434" s="70"/>
      <c r="G434" s="161"/>
    </row>
    <row r="435" spans="4:7">
      <c r="D435" s="160"/>
      <c r="F435" s="70"/>
      <c r="G435" s="161"/>
    </row>
    <row r="436" spans="4:7">
      <c r="D436" s="160"/>
      <c r="F436" s="70"/>
      <c r="G436" s="161"/>
    </row>
    <row r="437" spans="4:7">
      <c r="D437" s="160"/>
      <c r="F437" s="70"/>
      <c r="G437" s="161"/>
    </row>
    <row r="438" spans="4:7">
      <c r="D438" s="160"/>
      <c r="F438" s="70"/>
      <c r="G438" s="161"/>
    </row>
    <row r="439" spans="4:7">
      <c r="D439" s="160"/>
      <c r="F439" s="70"/>
      <c r="G439" s="161"/>
    </row>
    <row r="440" spans="4:7">
      <c r="D440" s="160"/>
      <c r="F440" s="70"/>
      <c r="G440" s="161"/>
    </row>
    <row r="441" spans="4:7">
      <c r="D441" s="160"/>
      <c r="F441" s="70"/>
      <c r="G441" s="161"/>
    </row>
    <row r="442" spans="4:7">
      <c r="D442" s="160"/>
      <c r="F442" s="70"/>
      <c r="G442" s="161"/>
    </row>
    <row r="443" spans="4:7">
      <c r="D443" s="160"/>
      <c r="F443" s="70"/>
      <c r="G443" s="161"/>
    </row>
    <row r="444" spans="4:7">
      <c r="D444" s="160"/>
      <c r="F444" s="70"/>
      <c r="G444" s="161"/>
    </row>
    <row r="445" spans="4:7">
      <c r="D445" s="160"/>
      <c r="F445" s="70"/>
      <c r="G445" s="161"/>
    </row>
    <row r="446" spans="4:7">
      <c r="D446" s="160"/>
      <c r="F446" s="70"/>
      <c r="G446" s="161"/>
    </row>
    <row r="447" spans="4:7">
      <c r="D447" s="160"/>
      <c r="F447" s="70"/>
      <c r="G447" s="161"/>
    </row>
    <row r="448" spans="4:7">
      <c r="D448" s="160"/>
      <c r="F448" s="70"/>
      <c r="G448" s="161"/>
    </row>
    <row r="449" spans="4:7">
      <c r="D449" s="160"/>
      <c r="F449" s="70"/>
      <c r="G449" s="161"/>
    </row>
    <row r="450" spans="4:7">
      <c r="D450" s="160"/>
      <c r="F450" s="70"/>
      <c r="G450" s="161"/>
    </row>
    <row r="451" spans="4:7">
      <c r="D451" s="160"/>
      <c r="F451" s="70"/>
      <c r="G451" s="161"/>
    </row>
    <row r="452" spans="4:7">
      <c r="D452" s="160"/>
      <c r="F452" s="70"/>
      <c r="G452" s="161"/>
    </row>
    <row r="453" spans="4:7">
      <c r="D453" s="160"/>
      <c r="F453" s="70"/>
      <c r="G453" s="161"/>
    </row>
    <row r="454" spans="4:7">
      <c r="D454" s="160"/>
      <c r="F454" s="70"/>
      <c r="G454" s="161"/>
    </row>
    <row r="455" spans="4:7">
      <c r="D455" s="160"/>
      <c r="F455" s="70"/>
      <c r="G455" s="161"/>
    </row>
    <row r="456" spans="4:7">
      <c r="D456" s="160"/>
      <c r="F456" s="70"/>
      <c r="G456" s="161"/>
    </row>
    <row r="457" spans="4:7">
      <c r="D457" s="160"/>
      <c r="F457" s="70"/>
      <c r="G457" s="161"/>
    </row>
    <row r="458" spans="4:7">
      <c r="D458" s="160"/>
      <c r="F458" s="70"/>
      <c r="G458" s="161"/>
    </row>
    <row r="459" spans="4:7">
      <c r="D459" s="160"/>
      <c r="F459" s="70"/>
      <c r="G459" s="161"/>
    </row>
    <row r="460" spans="4:7">
      <c r="D460" s="160"/>
      <c r="F460" s="70"/>
      <c r="G460" s="161"/>
    </row>
    <row r="461" spans="4:7">
      <c r="D461" s="160"/>
      <c r="F461" s="70"/>
      <c r="G461" s="161"/>
    </row>
    <row r="462" spans="4:7">
      <c r="D462" s="160"/>
      <c r="F462" s="70"/>
      <c r="G462" s="161"/>
    </row>
    <row r="463" spans="4:7">
      <c r="D463" s="160"/>
      <c r="F463" s="70"/>
      <c r="G463" s="161"/>
    </row>
    <row r="464" spans="4:7">
      <c r="D464" s="160"/>
      <c r="F464" s="70"/>
      <c r="G464" s="161"/>
    </row>
    <row r="465" spans="4:7">
      <c r="D465" s="160"/>
      <c r="F465" s="70"/>
      <c r="G465" s="161"/>
    </row>
    <row r="466" spans="4:7">
      <c r="D466" s="160"/>
      <c r="F466" s="70"/>
      <c r="G466" s="161"/>
    </row>
    <row r="467" spans="4:7">
      <c r="D467" s="160"/>
      <c r="F467" s="70"/>
      <c r="G467" s="161"/>
    </row>
    <row r="468" spans="4:7">
      <c r="D468" s="160"/>
      <c r="F468" s="70"/>
      <c r="G468" s="161"/>
    </row>
    <row r="469" spans="4:7">
      <c r="D469" s="160"/>
      <c r="F469" s="70"/>
      <c r="G469" s="161"/>
    </row>
    <row r="470" spans="4:7">
      <c r="D470" s="160"/>
      <c r="F470" s="70"/>
      <c r="G470" s="161"/>
    </row>
    <row r="471" spans="4:7">
      <c r="D471" s="160"/>
      <c r="F471" s="70"/>
      <c r="G471" s="161"/>
    </row>
    <row r="472" spans="4:7">
      <c r="D472" s="160"/>
      <c r="F472" s="70"/>
      <c r="G472" s="161"/>
    </row>
    <row r="473" spans="4:7">
      <c r="D473" s="160"/>
      <c r="F473" s="70"/>
      <c r="G473" s="161"/>
    </row>
    <row r="474" spans="4:7">
      <c r="D474" s="160"/>
      <c r="F474" s="70"/>
      <c r="G474" s="161"/>
    </row>
    <row r="475" spans="4:7">
      <c r="D475" s="160"/>
      <c r="F475" s="70"/>
      <c r="G475" s="161"/>
    </row>
    <row r="476" spans="4:7">
      <c r="D476" s="160"/>
      <c r="F476" s="70"/>
      <c r="G476" s="161"/>
    </row>
    <row r="477" spans="4:7">
      <c r="D477" s="160"/>
      <c r="F477" s="70"/>
      <c r="G477" s="161"/>
    </row>
    <row r="478" spans="4:7">
      <c r="D478" s="160"/>
      <c r="F478" s="70"/>
      <c r="G478" s="161"/>
    </row>
    <row r="479" spans="4:7">
      <c r="D479" s="160"/>
      <c r="F479" s="70"/>
      <c r="G479" s="161"/>
    </row>
    <row r="480" spans="4:7">
      <c r="D480" s="160"/>
      <c r="F480" s="70"/>
      <c r="G480" s="161"/>
    </row>
    <row r="481" spans="4:7">
      <c r="D481" s="160"/>
      <c r="F481" s="70"/>
      <c r="G481" s="161"/>
    </row>
    <row r="482" spans="4:7">
      <c r="D482" s="160"/>
      <c r="F482" s="70"/>
      <c r="G482" s="161"/>
    </row>
    <row r="483" spans="4:7">
      <c r="D483" s="160"/>
      <c r="F483" s="70"/>
      <c r="G483" s="161"/>
    </row>
    <row r="484" spans="4:7">
      <c r="D484" s="160"/>
      <c r="F484" s="70"/>
      <c r="G484" s="161"/>
    </row>
    <row r="485" spans="4:7">
      <c r="D485" s="160"/>
      <c r="F485" s="70"/>
      <c r="G485" s="161"/>
    </row>
    <row r="486" spans="4:7">
      <c r="D486" s="160"/>
      <c r="F486" s="70"/>
      <c r="G486" s="161"/>
    </row>
    <row r="487" spans="4:7">
      <c r="D487" s="160"/>
      <c r="F487" s="70"/>
      <c r="G487" s="161"/>
    </row>
    <row r="488" spans="4:7">
      <c r="D488" s="160"/>
      <c r="F488" s="70"/>
      <c r="G488" s="161"/>
    </row>
    <row r="489" spans="4:7">
      <c r="D489" s="160"/>
      <c r="F489" s="70"/>
      <c r="G489" s="161"/>
    </row>
    <row r="490" spans="4:7">
      <c r="D490" s="160"/>
      <c r="F490" s="70"/>
      <c r="G490" s="161"/>
    </row>
    <row r="491" spans="4:7">
      <c r="D491" s="160"/>
      <c r="F491" s="70"/>
      <c r="G491" s="161"/>
    </row>
    <row r="492" spans="4:7">
      <c r="D492" s="160"/>
      <c r="F492" s="70"/>
      <c r="G492" s="161"/>
    </row>
    <row r="493" spans="4:7">
      <c r="D493" s="160"/>
      <c r="F493" s="70"/>
      <c r="G493" s="161"/>
    </row>
    <row r="494" spans="4:7">
      <c r="D494" s="160"/>
      <c r="F494" s="70"/>
      <c r="G494" s="161"/>
    </row>
    <row r="495" spans="4:7">
      <c r="D495" s="160"/>
      <c r="F495" s="70"/>
      <c r="G495" s="161"/>
    </row>
    <row r="496" spans="4:7">
      <c r="D496" s="160"/>
      <c r="F496" s="70"/>
      <c r="G496" s="161"/>
    </row>
    <row r="497" spans="4:7">
      <c r="D497" s="160"/>
      <c r="F497" s="70"/>
      <c r="G497" s="161"/>
    </row>
    <row r="498" spans="4:7">
      <c r="D498" s="160"/>
      <c r="F498" s="70"/>
      <c r="G498" s="161"/>
    </row>
    <row r="499" spans="4:7">
      <c r="D499" s="160"/>
      <c r="F499" s="70"/>
      <c r="G499" s="161"/>
    </row>
    <row r="500" spans="4:7">
      <c r="D500" s="160"/>
      <c r="F500" s="70"/>
      <c r="G500" s="161"/>
    </row>
    <row r="501" spans="4:7">
      <c r="D501" s="160"/>
      <c r="F501" s="70"/>
      <c r="G501" s="161"/>
    </row>
    <row r="502" spans="4:7">
      <c r="D502" s="160"/>
      <c r="F502" s="70"/>
      <c r="G502" s="161"/>
    </row>
    <row r="503" spans="4:7">
      <c r="D503" s="160"/>
      <c r="F503" s="70"/>
      <c r="G503" s="161"/>
    </row>
    <row r="504" spans="4:7">
      <c r="D504" s="160"/>
      <c r="F504" s="70"/>
      <c r="G504" s="161"/>
    </row>
    <row r="505" spans="4:7">
      <c r="D505" s="160"/>
      <c r="F505" s="70"/>
      <c r="G505" s="161"/>
    </row>
    <row r="506" spans="4:7">
      <c r="D506" s="160"/>
      <c r="F506" s="70"/>
      <c r="G506" s="161"/>
    </row>
    <row r="507" spans="4:7">
      <c r="D507" s="160"/>
      <c r="F507" s="70"/>
      <c r="G507" s="161"/>
    </row>
    <row r="508" spans="4:7">
      <c r="D508" s="160"/>
      <c r="F508" s="70"/>
      <c r="G508" s="161"/>
    </row>
    <row r="509" spans="4:7">
      <c r="D509" s="160"/>
      <c r="F509" s="70"/>
      <c r="G509" s="161"/>
    </row>
    <row r="510" spans="4:7">
      <c r="D510" s="160"/>
      <c r="F510" s="70"/>
      <c r="G510" s="161"/>
    </row>
    <row r="511" spans="4:7">
      <c r="D511" s="160"/>
      <c r="F511" s="70"/>
      <c r="G511" s="161"/>
    </row>
    <row r="512" spans="4:7">
      <c r="D512" s="160"/>
      <c r="F512" s="70"/>
      <c r="G512" s="161"/>
    </row>
    <row r="513" spans="4:7">
      <c r="D513" s="160"/>
      <c r="F513" s="70"/>
      <c r="G513" s="161"/>
    </row>
    <row r="514" spans="4:7">
      <c r="D514" s="160"/>
      <c r="F514" s="70"/>
      <c r="G514" s="161"/>
    </row>
    <row r="515" spans="4:7">
      <c r="D515" s="160"/>
      <c r="F515" s="70"/>
      <c r="G515" s="161"/>
    </row>
    <row r="516" spans="4:7">
      <c r="D516" s="160"/>
      <c r="F516" s="70"/>
      <c r="G516" s="161"/>
    </row>
    <row r="517" spans="4:7">
      <c r="D517" s="160"/>
      <c r="F517" s="70"/>
      <c r="G517" s="161"/>
    </row>
    <row r="518" spans="4:7">
      <c r="D518" s="160"/>
      <c r="F518" s="70"/>
      <c r="G518" s="161"/>
    </row>
    <row r="519" spans="4:7">
      <c r="D519" s="160"/>
      <c r="F519" s="70"/>
      <c r="G519" s="161"/>
    </row>
    <row r="520" spans="4:7">
      <c r="D520" s="160"/>
      <c r="F520" s="70"/>
      <c r="G520" s="161"/>
    </row>
    <row r="521" spans="4:7">
      <c r="D521" s="160"/>
      <c r="F521" s="70"/>
      <c r="G521" s="161"/>
    </row>
    <row r="522" spans="4:7">
      <c r="D522" s="160"/>
      <c r="F522" s="70"/>
      <c r="G522" s="161"/>
    </row>
    <row r="523" spans="4:7">
      <c r="D523" s="160"/>
      <c r="F523" s="70"/>
      <c r="G523" s="161"/>
    </row>
    <row r="524" spans="4:7">
      <c r="D524" s="160"/>
      <c r="F524" s="70"/>
      <c r="G524" s="161"/>
    </row>
    <row r="525" spans="4:7">
      <c r="D525" s="160"/>
      <c r="F525" s="70"/>
      <c r="G525" s="161"/>
    </row>
    <row r="526" spans="4:7">
      <c r="D526" s="160"/>
      <c r="F526" s="70"/>
      <c r="G526" s="161"/>
    </row>
    <row r="527" spans="4:7">
      <c r="D527" s="160"/>
      <c r="F527" s="70"/>
      <c r="G527" s="161"/>
    </row>
    <row r="528" spans="4:7">
      <c r="D528" s="160"/>
      <c r="F528" s="70"/>
      <c r="G528" s="161"/>
    </row>
    <row r="529" spans="4:7">
      <c r="D529" s="160"/>
      <c r="F529" s="70"/>
      <c r="G529" s="161"/>
    </row>
    <row r="530" spans="4:7">
      <c r="D530" s="160"/>
      <c r="F530" s="70"/>
      <c r="G530" s="161"/>
    </row>
    <row r="531" spans="4:7">
      <c r="D531" s="160"/>
      <c r="F531" s="70"/>
      <c r="G531" s="161"/>
    </row>
    <row r="532" spans="4:7">
      <c r="D532" s="160"/>
      <c r="F532" s="70"/>
      <c r="G532" s="161"/>
    </row>
    <row r="533" spans="4:7">
      <c r="D533" s="160"/>
      <c r="F533" s="70"/>
      <c r="G533" s="161"/>
    </row>
    <row r="534" spans="4:7">
      <c r="D534" s="160"/>
      <c r="F534" s="70"/>
      <c r="G534" s="161"/>
    </row>
    <row r="535" spans="4:7">
      <c r="D535" s="160"/>
      <c r="F535" s="70"/>
      <c r="G535" s="161"/>
    </row>
    <row r="536" spans="4:7">
      <c r="D536" s="160"/>
      <c r="F536" s="70"/>
      <c r="G536" s="161"/>
    </row>
    <row r="537" spans="4:7">
      <c r="D537" s="160"/>
      <c r="F537" s="70"/>
      <c r="G537" s="161"/>
    </row>
    <row r="538" spans="4:7">
      <c r="D538" s="160"/>
      <c r="F538" s="70"/>
      <c r="G538" s="161"/>
    </row>
    <row r="539" spans="4:7">
      <c r="D539" s="160"/>
      <c r="F539" s="70"/>
      <c r="G539" s="161"/>
    </row>
    <row r="540" spans="4:7">
      <c r="D540" s="160"/>
      <c r="F540" s="70"/>
      <c r="G540" s="161"/>
    </row>
    <row r="541" spans="4:7">
      <c r="D541" s="160"/>
      <c r="F541" s="70"/>
      <c r="G541" s="161"/>
    </row>
    <row r="542" spans="4:7">
      <c r="D542" s="160"/>
      <c r="F542" s="70"/>
      <c r="G542" s="161"/>
    </row>
    <row r="543" spans="4:7">
      <c r="D543" s="160"/>
      <c r="F543" s="70"/>
      <c r="G543" s="161"/>
    </row>
    <row r="544" spans="4:7">
      <c r="D544" s="160"/>
      <c r="F544" s="70"/>
      <c r="G544" s="161"/>
    </row>
    <row r="545" spans="4:7">
      <c r="D545" s="160"/>
      <c r="F545" s="70"/>
      <c r="G545" s="161"/>
    </row>
    <row r="546" spans="4:7">
      <c r="D546" s="160"/>
      <c r="F546" s="70"/>
      <c r="G546" s="161"/>
    </row>
    <row r="547" spans="4:7">
      <c r="D547" s="160"/>
      <c r="F547" s="70"/>
      <c r="G547" s="161"/>
    </row>
    <row r="548" spans="4:7">
      <c r="D548" s="160"/>
      <c r="F548" s="70"/>
      <c r="G548" s="161"/>
    </row>
    <row r="549" spans="4:7">
      <c r="D549" s="160"/>
      <c r="F549" s="70"/>
      <c r="G549" s="161"/>
    </row>
    <row r="550" spans="4:7">
      <c r="D550" s="160"/>
      <c r="F550" s="70"/>
      <c r="G550" s="161"/>
    </row>
    <row r="551" spans="4:7">
      <c r="D551" s="160"/>
      <c r="F551" s="70"/>
      <c r="G551" s="161"/>
    </row>
    <row r="552" spans="4:7">
      <c r="D552" s="160"/>
      <c r="F552" s="70"/>
      <c r="G552" s="161"/>
    </row>
    <row r="553" spans="4:7">
      <c r="D553" s="160"/>
      <c r="F553" s="70"/>
      <c r="G553" s="161"/>
    </row>
    <row r="554" spans="4:7">
      <c r="D554" s="160"/>
      <c r="F554" s="70"/>
      <c r="G554" s="161"/>
    </row>
    <row r="555" spans="4:7">
      <c r="D555" s="160"/>
      <c r="F555" s="70"/>
      <c r="G555" s="161"/>
    </row>
    <row r="556" spans="4:7">
      <c r="D556" s="160"/>
      <c r="F556" s="70"/>
      <c r="G556" s="161"/>
    </row>
    <row r="557" spans="4:7">
      <c r="D557" s="160"/>
      <c r="F557" s="70"/>
      <c r="G557" s="161"/>
    </row>
    <row r="558" spans="4:7">
      <c r="D558" s="160"/>
      <c r="F558" s="70"/>
      <c r="G558" s="161"/>
    </row>
    <row r="559" spans="4:7">
      <c r="D559" s="160"/>
      <c r="F559" s="70"/>
      <c r="G559" s="161"/>
    </row>
    <row r="560" spans="4:7">
      <c r="D560" s="160"/>
      <c r="F560" s="70"/>
      <c r="G560" s="161"/>
    </row>
    <row r="561" spans="4:7">
      <c r="D561" s="160"/>
      <c r="F561" s="70"/>
      <c r="G561" s="161"/>
    </row>
    <row r="562" spans="4:7">
      <c r="D562" s="160"/>
      <c r="F562" s="70"/>
      <c r="G562" s="161"/>
    </row>
    <row r="563" spans="4:7">
      <c r="D563" s="160"/>
      <c r="F563" s="70"/>
      <c r="G563" s="161"/>
    </row>
    <row r="564" spans="4:7">
      <c r="D564" s="160"/>
      <c r="F564" s="70"/>
      <c r="G564" s="161"/>
    </row>
    <row r="565" spans="4:7">
      <c r="D565" s="160"/>
      <c r="F565" s="70"/>
      <c r="G565" s="161"/>
    </row>
    <row r="566" spans="4:7">
      <c r="D566" s="160"/>
      <c r="F566" s="70"/>
      <c r="G566" s="161"/>
    </row>
    <row r="567" spans="4:7">
      <c r="D567" s="160"/>
      <c r="F567" s="70"/>
      <c r="G567" s="161"/>
    </row>
    <row r="568" spans="4:7">
      <c r="D568" s="160"/>
      <c r="F568" s="70"/>
      <c r="G568" s="161"/>
    </row>
    <row r="569" spans="4:7">
      <c r="D569" s="160"/>
      <c r="F569" s="70"/>
      <c r="G569" s="161"/>
    </row>
    <row r="570" spans="4:7">
      <c r="D570" s="160"/>
      <c r="F570" s="70"/>
      <c r="G570" s="161"/>
    </row>
    <row r="571" spans="4:7">
      <c r="D571" s="160"/>
      <c r="F571" s="70"/>
      <c r="G571" s="161"/>
    </row>
    <row r="572" spans="4:7">
      <c r="D572" s="160"/>
      <c r="F572" s="70"/>
      <c r="G572" s="161"/>
    </row>
    <row r="573" spans="4:7">
      <c r="D573" s="160"/>
      <c r="F573" s="70"/>
      <c r="G573" s="161"/>
    </row>
    <row r="574" spans="4:7">
      <c r="D574" s="160"/>
      <c r="F574" s="70"/>
      <c r="G574" s="161"/>
    </row>
    <row r="575" spans="4:7">
      <c r="D575" s="160"/>
      <c r="F575" s="70"/>
      <c r="G575" s="161"/>
    </row>
    <row r="576" spans="4:7">
      <c r="D576" s="160"/>
      <c r="F576" s="70"/>
      <c r="G576" s="161"/>
    </row>
    <row r="577" spans="4:7">
      <c r="D577" s="160"/>
      <c r="F577" s="70"/>
      <c r="G577" s="161"/>
    </row>
    <row r="578" spans="4:7">
      <c r="D578" s="160"/>
      <c r="F578" s="70"/>
      <c r="G578" s="161"/>
    </row>
    <row r="579" spans="4:7">
      <c r="D579" s="160"/>
      <c r="F579" s="70"/>
      <c r="G579" s="161"/>
    </row>
    <row r="580" spans="4:7">
      <c r="D580" s="160"/>
      <c r="F580" s="70"/>
      <c r="G580" s="161"/>
    </row>
    <row r="581" spans="4:7">
      <c r="D581" s="160"/>
      <c r="F581" s="70"/>
      <c r="G581" s="161"/>
    </row>
    <row r="582" spans="4:7">
      <c r="D582" s="160"/>
      <c r="F582" s="70"/>
      <c r="G582" s="161"/>
    </row>
    <row r="583" spans="4:7">
      <c r="D583" s="160"/>
      <c r="F583" s="70"/>
      <c r="G583" s="161"/>
    </row>
    <row r="584" spans="4:7">
      <c r="D584" s="160"/>
      <c r="F584" s="70"/>
      <c r="G584" s="161"/>
    </row>
    <row r="585" spans="4:7">
      <c r="D585" s="160"/>
      <c r="F585" s="70"/>
      <c r="G585" s="161"/>
    </row>
    <row r="586" spans="4:7">
      <c r="D586" s="160"/>
      <c r="F586" s="70"/>
      <c r="G586" s="161"/>
    </row>
    <row r="587" spans="4:7">
      <c r="D587" s="160"/>
      <c r="F587" s="70"/>
      <c r="G587" s="161"/>
    </row>
    <row r="588" spans="4:7">
      <c r="D588" s="160"/>
      <c r="F588" s="70"/>
      <c r="G588" s="161"/>
    </row>
    <row r="589" spans="4:7">
      <c r="D589" s="160"/>
      <c r="F589" s="70"/>
      <c r="G589" s="161"/>
    </row>
    <row r="590" spans="4:7">
      <c r="D590" s="160"/>
      <c r="F590" s="70"/>
      <c r="G590" s="161"/>
    </row>
    <row r="591" spans="4:7">
      <c r="D591" s="160"/>
      <c r="F591" s="70"/>
      <c r="G591" s="161"/>
    </row>
    <row r="592" spans="4:7">
      <c r="D592" s="160"/>
      <c r="F592" s="70"/>
      <c r="G592" s="161"/>
    </row>
    <row r="593" spans="4:7">
      <c r="D593" s="160"/>
      <c r="F593" s="70"/>
      <c r="G593" s="161"/>
    </row>
    <row r="594" spans="4:7">
      <c r="D594" s="160"/>
      <c r="F594" s="70"/>
      <c r="G594" s="161"/>
    </row>
    <row r="595" spans="4:7">
      <c r="D595" s="160"/>
      <c r="F595" s="70"/>
      <c r="G595" s="161"/>
    </row>
    <row r="596" spans="4:7">
      <c r="D596" s="160"/>
      <c r="F596" s="70"/>
      <c r="G596" s="161"/>
    </row>
    <row r="597" spans="4:7">
      <c r="D597" s="160"/>
      <c r="F597" s="70"/>
      <c r="G597" s="161"/>
    </row>
    <row r="598" spans="4:7">
      <c r="D598" s="160"/>
      <c r="F598" s="70"/>
      <c r="G598" s="161"/>
    </row>
    <row r="599" spans="4:7">
      <c r="D599" s="160"/>
      <c r="F599" s="70"/>
      <c r="G599" s="161"/>
    </row>
    <row r="600" spans="4:7">
      <c r="D600" s="160"/>
      <c r="F600" s="70"/>
      <c r="G600" s="161"/>
    </row>
    <row r="601" spans="4:7">
      <c r="D601" s="160"/>
      <c r="F601" s="70"/>
      <c r="G601" s="161"/>
    </row>
    <row r="602" spans="4:7">
      <c r="D602" s="160"/>
      <c r="F602" s="70"/>
      <c r="G602" s="161"/>
    </row>
    <row r="603" spans="4:7">
      <c r="D603" s="160"/>
      <c r="F603" s="70"/>
      <c r="G603" s="161"/>
    </row>
    <row r="604" spans="4:7">
      <c r="D604" s="160"/>
      <c r="F604" s="70"/>
      <c r="G604" s="161"/>
    </row>
    <row r="605" spans="4:7">
      <c r="D605" s="160"/>
      <c r="F605" s="70"/>
      <c r="G605" s="161"/>
    </row>
    <row r="606" spans="4:7">
      <c r="D606" s="160"/>
      <c r="F606" s="70"/>
      <c r="G606" s="161"/>
    </row>
    <row r="607" spans="4:7">
      <c r="D607" s="160"/>
      <c r="F607" s="70"/>
      <c r="G607" s="161"/>
    </row>
    <row r="608" spans="4:7">
      <c r="D608" s="160"/>
      <c r="F608" s="70"/>
      <c r="G608" s="161"/>
    </row>
    <row r="609" spans="4:7">
      <c r="D609" s="160"/>
      <c r="F609" s="70"/>
      <c r="G609" s="161"/>
    </row>
    <row r="610" spans="4:7">
      <c r="D610" s="160"/>
      <c r="F610" s="70"/>
      <c r="G610" s="161"/>
    </row>
    <row r="611" spans="4:7">
      <c r="D611" s="160"/>
      <c r="F611" s="70"/>
      <c r="G611" s="161"/>
    </row>
    <row r="612" spans="4:7">
      <c r="D612" s="160"/>
      <c r="F612" s="70"/>
      <c r="G612" s="161"/>
    </row>
    <row r="613" spans="4:7">
      <c r="D613" s="160"/>
      <c r="F613" s="70"/>
      <c r="G613" s="161"/>
    </row>
    <row r="614" spans="4:7">
      <c r="D614" s="160"/>
      <c r="F614" s="70"/>
      <c r="G614" s="161"/>
    </row>
    <row r="615" spans="4:7">
      <c r="D615" s="160"/>
      <c r="F615" s="70"/>
      <c r="G615" s="161"/>
    </row>
    <row r="616" spans="4:7">
      <c r="D616" s="160"/>
      <c r="F616" s="70"/>
      <c r="G616" s="161"/>
    </row>
    <row r="617" spans="4:7">
      <c r="D617" s="160"/>
      <c r="F617" s="70"/>
      <c r="G617" s="161"/>
    </row>
    <row r="618" spans="4:7">
      <c r="D618" s="160"/>
      <c r="F618" s="70"/>
      <c r="G618" s="161"/>
    </row>
    <row r="619" spans="4:7">
      <c r="D619" s="160"/>
      <c r="F619" s="70"/>
      <c r="G619" s="161"/>
    </row>
    <row r="620" spans="4:7">
      <c r="D620" s="160"/>
      <c r="F620" s="70"/>
      <c r="G620" s="161"/>
    </row>
    <row r="621" spans="4:7">
      <c r="D621" s="160"/>
      <c r="F621" s="70"/>
      <c r="G621" s="161"/>
    </row>
    <row r="622" spans="4:7">
      <c r="D622" s="160"/>
      <c r="F622" s="70"/>
      <c r="G622" s="161"/>
    </row>
    <row r="623" spans="4:7">
      <c r="D623" s="160"/>
      <c r="F623" s="70"/>
      <c r="G623" s="161"/>
    </row>
    <row r="624" spans="4:7">
      <c r="D624" s="160"/>
      <c r="F624" s="70"/>
      <c r="G624" s="161"/>
    </row>
    <row r="625" spans="4:7">
      <c r="D625" s="160"/>
      <c r="F625" s="70"/>
      <c r="G625" s="161"/>
    </row>
    <row r="626" spans="4:7">
      <c r="D626" s="160"/>
      <c r="F626" s="70"/>
      <c r="G626" s="161"/>
    </row>
    <row r="627" spans="4:7">
      <c r="D627" s="160"/>
      <c r="F627" s="70"/>
      <c r="G627" s="161"/>
    </row>
    <row r="628" spans="4:7">
      <c r="D628" s="160"/>
      <c r="F628" s="70"/>
      <c r="G628" s="161"/>
    </row>
    <row r="629" spans="4:7">
      <c r="D629" s="160"/>
      <c r="F629" s="70"/>
      <c r="G629" s="161"/>
    </row>
    <row r="630" spans="4:7">
      <c r="D630" s="160"/>
      <c r="F630" s="70"/>
      <c r="G630" s="161"/>
    </row>
    <row r="631" spans="4:7">
      <c r="D631" s="160"/>
      <c r="F631" s="70"/>
      <c r="G631" s="161"/>
    </row>
    <row r="632" spans="4:7">
      <c r="D632" s="160"/>
      <c r="F632" s="70"/>
      <c r="G632" s="161"/>
    </row>
    <row r="633" spans="4:7">
      <c r="D633" s="160"/>
      <c r="F633" s="70"/>
      <c r="G633" s="161"/>
    </row>
    <row r="634" spans="4:7">
      <c r="D634" s="160"/>
      <c r="F634" s="70"/>
      <c r="G634" s="161"/>
    </row>
    <row r="635" spans="4:7">
      <c r="D635" s="160"/>
      <c r="F635" s="70"/>
      <c r="G635" s="161"/>
    </row>
    <row r="636" spans="4:7">
      <c r="D636" s="160"/>
      <c r="F636" s="70"/>
      <c r="G636" s="161"/>
    </row>
    <row r="637" spans="4:7">
      <c r="D637" s="160"/>
      <c r="F637" s="70"/>
      <c r="G637" s="161"/>
    </row>
    <row r="638" spans="4:7">
      <c r="D638" s="160"/>
      <c r="F638" s="70"/>
      <c r="G638" s="161"/>
    </row>
    <row r="639" spans="4:7">
      <c r="D639" s="160"/>
      <c r="F639" s="70"/>
      <c r="G639" s="161"/>
    </row>
    <row r="640" spans="4:7">
      <c r="D640" s="160"/>
      <c r="F640" s="70"/>
      <c r="G640" s="161"/>
    </row>
    <row r="641" spans="4:7">
      <c r="D641" s="160"/>
      <c r="F641" s="70"/>
      <c r="G641" s="161"/>
    </row>
    <row r="642" spans="4:7">
      <c r="D642" s="160"/>
      <c r="F642" s="70"/>
      <c r="G642" s="161"/>
    </row>
    <row r="643" spans="4:7">
      <c r="D643" s="160"/>
      <c r="F643" s="70"/>
      <c r="G643" s="161"/>
    </row>
    <row r="644" spans="4:7">
      <c r="D644" s="160"/>
      <c r="F644" s="70"/>
      <c r="G644" s="161"/>
    </row>
    <row r="645" spans="4:7">
      <c r="D645" s="160"/>
      <c r="F645" s="70"/>
      <c r="G645" s="161"/>
    </row>
    <row r="646" spans="4:7">
      <c r="D646" s="160"/>
      <c r="F646" s="70"/>
      <c r="G646" s="161"/>
    </row>
    <row r="647" spans="4:7">
      <c r="D647" s="160"/>
      <c r="F647" s="70"/>
      <c r="G647" s="161"/>
    </row>
    <row r="648" spans="4:7">
      <c r="D648" s="160"/>
      <c r="F648" s="70"/>
      <c r="G648" s="161"/>
    </row>
    <row r="649" spans="4:7">
      <c r="D649" s="160"/>
      <c r="F649" s="70"/>
      <c r="G649" s="161"/>
    </row>
    <row r="650" spans="4:7">
      <c r="D650" s="160"/>
      <c r="F650" s="70"/>
      <c r="G650" s="161"/>
    </row>
    <row r="651" spans="4:7">
      <c r="D651" s="160"/>
      <c r="F651" s="70"/>
      <c r="G651" s="161"/>
    </row>
    <row r="652" spans="4:7">
      <c r="D652" s="160"/>
      <c r="F652" s="70"/>
      <c r="G652" s="161"/>
    </row>
    <row r="653" spans="4:7">
      <c r="D653" s="160"/>
      <c r="F653" s="70"/>
      <c r="G653" s="161"/>
    </row>
    <row r="654" spans="4:7">
      <c r="D654" s="160"/>
      <c r="F654" s="70"/>
      <c r="G654" s="161"/>
    </row>
    <row r="655" spans="4:7">
      <c r="D655" s="160"/>
      <c r="F655" s="70"/>
      <c r="G655" s="161"/>
    </row>
    <row r="656" spans="4:7">
      <c r="D656" s="160"/>
      <c r="F656" s="70"/>
      <c r="G656" s="161"/>
    </row>
    <row r="657" spans="4:7">
      <c r="D657" s="160"/>
      <c r="F657" s="70"/>
      <c r="G657" s="161"/>
    </row>
    <row r="658" spans="4:7">
      <c r="D658" s="160"/>
      <c r="F658" s="70"/>
      <c r="G658" s="161"/>
    </row>
    <row r="659" spans="4:7">
      <c r="D659" s="160"/>
      <c r="F659" s="70"/>
      <c r="G659" s="161"/>
    </row>
    <row r="660" spans="4:7">
      <c r="D660" s="160"/>
      <c r="F660" s="70"/>
      <c r="G660" s="161"/>
    </row>
    <row r="661" spans="4:7">
      <c r="D661" s="160"/>
      <c r="F661" s="70"/>
      <c r="G661" s="161"/>
    </row>
    <row r="662" spans="4:7">
      <c r="D662" s="160"/>
      <c r="F662" s="70"/>
      <c r="G662" s="161"/>
    </row>
    <row r="663" spans="4:7">
      <c r="D663" s="160"/>
      <c r="F663" s="70"/>
      <c r="G663" s="161"/>
    </row>
    <row r="664" spans="4:7">
      <c r="D664" s="160"/>
      <c r="F664" s="70"/>
      <c r="G664" s="161"/>
    </row>
    <row r="665" spans="4:7">
      <c r="D665" s="160"/>
      <c r="F665" s="70"/>
      <c r="G665" s="161"/>
    </row>
    <row r="666" spans="4:7">
      <c r="D666" s="160"/>
      <c r="F666" s="70"/>
      <c r="G666" s="161"/>
    </row>
    <row r="667" spans="4:7">
      <c r="D667" s="160"/>
      <c r="F667" s="70"/>
      <c r="G667" s="161"/>
    </row>
    <row r="668" spans="4:7">
      <c r="D668" s="160"/>
      <c r="F668" s="70"/>
      <c r="G668" s="161"/>
    </row>
    <row r="669" spans="4:7">
      <c r="D669" s="160"/>
      <c r="F669" s="70"/>
      <c r="G669" s="161"/>
    </row>
    <row r="670" spans="4:7">
      <c r="D670" s="160"/>
      <c r="F670" s="70"/>
      <c r="G670" s="161"/>
    </row>
    <row r="671" spans="4:7">
      <c r="D671" s="160"/>
      <c r="F671" s="70"/>
      <c r="G671" s="161"/>
    </row>
    <row r="672" spans="4:7">
      <c r="D672" s="160"/>
      <c r="F672" s="70"/>
      <c r="G672" s="161"/>
    </row>
    <row r="673" spans="4:7">
      <c r="D673" s="160"/>
      <c r="F673" s="70"/>
      <c r="G673" s="161"/>
    </row>
    <row r="674" spans="4:7">
      <c r="D674" s="160"/>
      <c r="F674" s="70"/>
      <c r="G674" s="161"/>
    </row>
    <row r="675" spans="4:7">
      <c r="D675" s="160"/>
      <c r="F675" s="70"/>
      <c r="G675" s="161"/>
    </row>
    <row r="676" spans="4:7">
      <c r="D676" s="160"/>
      <c r="F676" s="70"/>
      <c r="G676" s="161"/>
    </row>
    <row r="677" spans="4:7">
      <c r="D677" s="160"/>
      <c r="F677" s="70"/>
      <c r="G677" s="161"/>
    </row>
    <row r="678" spans="4:7">
      <c r="D678" s="160"/>
      <c r="F678" s="70"/>
      <c r="G678" s="161"/>
    </row>
    <row r="679" spans="4:7">
      <c r="D679" s="160"/>
      <c r="F679" s="70"/>
      <c r="G679" s="161"/>
    </row>
    <row r="680" spans="4:7">
      <c r="D680" s="160"/>
      <c r="F680" s="70"/>
      <c r="G680" s="161"/>
    </row>
    <row r="681" spans="4:7">
      <c r="D681" s="160"/>
      <c r="F681" s="70"/>
      <c r="G681" s="161"/>
    </row>
    <row r="682" spans="4:7">
      <c r="D682" s="160"/>
      <c r="F682" s="70"/>
      <c r="G682" s="161"/>
    </row>
    <row r="683" spans="4:7">
      <c r="D683" s="160"/>
      <c r="F683" s="70"/>
      <c r="G683" s="161"/>
    </row>
    <row r="684" spans="4:7">
      <c r="D684" s="160"/>
      <c r="F684" s="70"/>
      <c r="G684" s="161"/>
    </row>
    <row r="685" spans="4:7">
      <c r="D685" s="160"/>
      <c r="F685" s="70"/>
      <c r="G685" s="161"/>
    </row>
    <row r="686" spans="4:7">
      <c r="D686" s="160"/>
      <c r="F686" s="70"/>
      <c r="G686" s="161"/>
    </row>
    <row r="687" spans="4:7">
      <c r="D687" s="160"/>
      <c r="F687" s="70"/>
      <c r="G687" s="161"/>
    </row>
    <row r="688" spans="4:7">
      <c r="D688" s="160"/>
      <c r="F688" s="70"/>
      <c r="G688" s="161"/>
    </row>
    <row r="689" spans="4:7">
      <c r="D689" s="160"/>
      <c r="F689" s="70"/>
      <c r="G689" s="161"/>
    </row>
    <row r="690" spans="4:7">
      <c r="D690" s="160"/>
      <c r="F690" s="70"/>
      <c r="G690" s="161"/>
    </row>
    <row r="691" spans="4:7">
      <c r="D691" s="160"/>
      <c r="F691" s="70"/>
      <c r="G691" s="161"/>
    </row>
    <row r="692" spans="4:7">
      <c r="D692" s="160"/>
      <c r="F692" s="70"/>
      <c r="G692" s="161"/>
    </row>
    <row r="693" spans="4:7">
      <c r="D693" s="160"/>
      <c r="F693" s="70"/>
      <c r="G693" s="161"/>
    </row>
    <row r="694" spans="4:7">
      <c r="D694" s="160"/>
      <c r="F694" s="70"/>
      <c r="G694" s="161"/>
    </row>
    <row r="695" spans="4:7">
      <c r="D695" s="160"/>
      <c r="F695" s="70"/>
      <c r="G695" s="161"/>
    </row>
    <row r="696" spans="4:7">
      <c r="D696" s="160"/>
      <c r="F696" s="70"/>
      <c r="G696" s="161"/>
    </row>
    <row r="697" spans="4:7">
      <c r="D697" s="160"/>
      <c r="F697" s="70"/>
      <c r="G697" s="161"/>
    </row>
    <row r="698" spans="4:7">
      <c r="D698" s="160"/>
      <c r="F698" s="70"/>
      <c r="G698" s="161"/>
    </row>
    <row r="699" spans="4:7">
      <c r="D699" s="160"/>
      <c r="F699" s="70"/>
      <c r="G699" s="161"/>
    </row>
    <row r="700" spans="4:7">
      <c r="D700" s="160"/>
      <c r="F700" s="70"/>
      <c r="G700" s="161"/>
    </row>
    <row r="701" spans="4:7">
      <c r="D701" s="160"/>
      <c r="F701" s="70"/>
      <c r="G701" s="161"/>
    </row>
    <row r="702" spans="4:7">
      <c r="D702" s="160"/>
      <c r="F702" s="70"/>
      <c r="G702" s="161"/>
    </row>
    <row r="703" spans="4:7">
      <c r="D703" s="160"/>
      <c r="F703" s="70"/>
      <c r="G703" s="161"/>
    </row>
    <row r="704" spans="4:7">
      <c r="D704" s="160"/>
      <c r="F704" s="70"/>
      <c r="G704" s="161"/>
    </row>
    <row r="705" spans="4:7">
      <c r="D705" s="160"/>
      <c r="F705" s="70"/>
      <c r="G705" s="161"/>
    </row>
    <row r="706" spans="4:7">
      <c r="D706" s="160"/>
      <c r="F706" s="70"/>
      <c r="G706" s="161"/>
    </row>
    <row r="707" spans="4:7">
      <c r="D707" s="160"/>
      <c r="F707" s="70"/>
      <c r="G707" s="161"/>
    </row>
    <row r="708" spans="4:7">
      <c r="D708" s="160"/>
      <c r="F708" s="70"/>
      <c r="G708" s="161"/>
    </row>
    <row r="709" spans="4:7">
      <c r="D709" s="160"/>
      <c r="F709" s="70"/>
      <c r="G709" s="161"/>
    </row>
    <row r="710" spans="4:7">
      <c r="D710" s="160"/>
      <c r="F710" s="70"/>
      <c r="G710" s="161"/>
    </row>
    <row r="711" spans="4:7">
      <c r="D711" s="160"/>
      <c r="F711" s="70"/>
      <c r="G711" s="161"/>
    </row>
    <row r="712" spans="4:7">
      <c r="D712" s="160"/>
      <c r="F712" s="70"/>
      <c r="G712" s="161"/>
    </row>
    <row r="713" spans="4:7">
      <c r="D713" s="160"/>
      <c r="F713" s="70"/>
      <c r="G713" s="161"/>
    </row>
    <row r="714" spans="4:7">
      <c r="D714" s="160"/>
      <c r="F714" s="70"/>
      <c r="G714" s="161"/>
    </row>
    <row r="715" spans="4:7">
      <c r="D715" s="160"/>
      <c r="F715" s="70"/>
      <c r="G715" s="161"/>
    </row>
    <row r="716" spans="4:7">
      <c r="D716" s="160"/>
      <c r="F716" s="70"/>
      <c r="G716" s="161"/>
    </row>
    <row r="717" spans="4:7">
      <c r="D717" s="160"/>
      <c r="F717" s="70"/>
      <c r="G717" s="161"/>
    </row>
    <row r="718" spans="4:7">
      <c r="D718" s="160"/>
      <c r="F718" s="70"/>
      <c r="G718" s="161"/>
    </row>
    <row r="719" spans="4:7">
      <c r="D719" s="160"/>
      <c r="F719" s="70"/>
      <c r="G719" s="161"/>
    </row>
    <row r="720" spans="4:7">
      <c r="D720" s="160"/>
      <c r="F720" s="70"/>
      <c r="G720" s="161"/>
    </row>
    <row r="721" spans="4:7">
      <c r="D721" s="160"/>
      <c r="F721" s="70"/>
      <c r="G721" s="161"/>
    </row>
    <row r="722" spans="4:7">
      <c r="D722" s="160"/>
      <c r="F722" s="70"/>
      <c r="G722" s="161"/>
    </row>
    <row r="723" spans="4:7">
      <c r="D723" s="160"/>
      <c r="F723" s="70"/>
      <c r="G723" s="161"/>
    </row>
    <row r="724" spans="4:7">
      <c r="D724" s="160"/>
      <c r="F724" s="70"/>
      <c r="G724" s="161"/>
    </row>
    <row r="725" spans="4:7">
      <c r="D725" s="160"/>
      <c r="F725" s="70"/>
      <c r="G725" s="161"/>
    </row>
    <row r="726" spans="4:7">
      <c r="D726" s="160"/>
      <c r="F726" s="70"/>
      <c r="G726" s="161"/>
    </row>
    <row r="727" spans="4:7">
      <c r="D727" s="160"/>
      <c r="F727" s="70"/>
      <c r="G727" s="161"/>
    </row>
    <row r="728" spans="4:7">
      <c r="D728" s="160"/>
      <c r="F728" s="70"/>
      <c r="G728" s="161"/>
    </row>
    <row r="729" spans="4:7">
      <c r="D729" s="160"/>
      <c r="F729" s="70"/>
      <c r="G729" s="161"/>
    </row>
    <row r="730" spans="4:7">
      <c r="D730" s="160"/>
      <c r="F730" s="70"/>
      <c r="G730" s="161"/>
    </row>
    <row r="731" spans="4:7">
      <c r="D731" s="160"/>
      <c r="F731" s="70"/>
      <c r="G731" s="161"/>
    </row>
    <row r="732" spans="4:7">
      <c r="D732" s="160"/>
      <c r="F732" s="70"/>
      <c r="G732" s="161"/>
    </row>
    <row r="733" spans="4:7">
      <c r="D733" s="160"/>
      <c r="F733" s="70"/>
      <c r="G733" s="161"/>
    </row>
    <row r="734" spans="4:7">
      <c r="D734" s="160"/>
      <c r="F734" s="70"/>
      <c r="G734" s="161"/>
    </row>
    <row r="735" spans="4:7">
      <c r="D735" s="160"/>
      <c r="F735" s="70"/>
      <c r="G735" s="161"/>
    </row>
    <row r="736" spans="4:7">
      <c r="D736" s="160"/>
      <c r="F736" s="70"/>
      <c r="G736" s="161"/>
    </row>
    <row r="737" spans="4:7">
      <c r="D737" s="160"/>
      <c r="F737" s="70"/>
      <c r="G737" s="161"/>
    </row>
    <row r="738" spans="4:7">
      <c r="D738" s="160"/>
      <c r="F738" s="70"/>
      <c r="G738" s="161"/>
    </row>
    <row r="739" spans="4:7">
      <c r="D739" s="160"/>
      <c r="F739" s="70"/>
      <c r="G739" s="161"/>
    </row>
    <row r="740" spans="4:7">
      <c r="D740" s="160"/>
      <c r="F740" s="70"/>
      <c r="G740" s="161"/>
    </row>
    <row r="741" spans="4:7">
      <c r="D741" s="160"/>
      <c r="F741" s="70"/>
      <c r="G741" s="161"/>
    </row>
    <row r="742" spans="4:7">
      <c r="D742" s="160"/>
      <c r="F742" s="70"/>
      <c r="G742" s="161"/>
    </row>
    <row r="743" spans="4:7">
      <c r="D743" s="160"/>
      <c r="F743" s="70"/>
      <c r="G743" s="161"/>
    </row>
    <row r="744" spans="4:7">
      <c r="D744" s="160"/>
      <c r="F744" s="70"/>
      <c r="G744" s="161"/>
    </row>
    <row r="745" spans="4:7">
      <c r="D745" s="160"/>
      <c r="F745" s="70"/>
      <c r="G745" s="161"/>
    </row>
    <row r="746" spans="4:7">
      <c r="D746" s="160"/>
      <c r="F746" s="70"/>
      <c r="G746" s="161"/>
    </row>
    <row r="747" spans="4:7">
      <c r="D747" s="160"/>
      <c r="F747" s="70"/>
      <c r="G747" s="161"/>
    </row>
    <row r="748" spans="4:7">
      <c r="D748" s="160"/>
      <c r="F748" s="70"/>
      <c r="G748" s="161"/>
    </row>
    <row r="749" spans="4:7">
      <c r="D749" s="160"/>
      <c r="F749" s="70"/>
      <c r="G749" s="161"/>
    </row>
    <row r="750" spans="4:7">
      <c r="D750" s="160"/>
      <c r="F750" s="70"/>
      <c r="G750" s="161"/>
    </row>
    <row r="751" spans="4:7">
      <c r="D751" s="160"/>
      <c r="F751" s="70"/>
      <c r="G751" s="161"/>
    </row>
    <row r="752" spans="4:7">
      <c r="D752" s="160"/>
      <c r="F752" s="70"/>
      <c r="G752" s="161"/>
    </row>
    <row r="753" spans="4:7">
      <c r="D753" s="160"/>
      <c r="F753" s="70"/>
      <c r="G753" s="161"/>
    </row>
    <row r="754" spans="4:7">
      <c r="D754" s="160"/>
      <c r="F754" s="70"/>
      <c r="G754" s="161"/>
    </row>
    <row r="755" spans="4:7">
      <c r="D755" s="160"/>
      <c r="F755" s="70"/>
      <c r="G755" s="161"/>
    </row>
    <row r="756" spans="4:7">
      <c r="D756" s="160"/>
      <c r="F756" s="70"/>
      <c r="G756" s="161"/>
    </row>
    <row r="757" spans="4:7">
      <c r="D757" s="160"/>
      <c r="F757" s="70"/>
      <c r="G757" s="161"/>
    </row>
    <row r="758" spans="4:7">
      <c r="D758" s="160"/>
      <c r="F758" s="70"/>
      <c r="G758" s="161"/>
    </row>
    <row r="759" spans="4:7">
      <c r="D759" s="160"/>
      <c r="F759" s="70"/>
      <c r="G759" s="161"/>
    </row>
    <row r="760" spans="4:7">
      <c r="D760" s="160"/>
      <c r="F760" s="70"/>
      <c r="G760" s="161"/>
    </row>
    <row r="761" spans="4:7">
      <c r="D761" s="160"/>
      <c r="F761" s="70"/>
      <c r="G761" s="161"/>
    </row>
    <row r="762" spans="4:7">
      <c r="D762" s="160"/>
      <c r="F762" s="70"/>
      <c r="G762" s="161"/>
    </row>
    <row r="763" spans="4:7">
      <c r="D763" s="160"/>
      <c r="F763" s="70"/>
      <c r="G763" s="161"/>
    </row>
    <row r="764" spans="4:7">
      <c r="D764" s="160"/>
      <c r="F764" s="70"/>
      <c r="G764" s="161"/>
    </row>
    <row r="765" spans="4:7">
      <c r="D765" s="160"/>
      <c r="F765" s="70"/>
      <c r="G765" s="161"/>
    </row>
    <row r="766" spans="4:7">
      <c r="D766" s="160"/>
      <c r="F766" s="70"/>
      <c r="G766" s="161"/>
    </row>
    <row r="767" spans="4:7">
      <c r="D767" s="160"/>
      <c r="F767" s="70"/>
      <c r="G767" s="161"/>
    </row>
    <row r="768" spans="4:7">
      <c r="D768" s="160"/>
      <c r="F768" s="70"/>
      <c r="G768" s="161"/>
    </row>
    <row r="769" spans="4:7">
      <c r="D769" s="160"/>
      <c r="F769" s="70"/>
      <c r="G769" s="161"/>
    </row>
    <row r="770" spans="4:7">
      <c r="D770" s="160"/>
      <c r="F770" s="70"/>
      <c r="G770" s="161"/>
    </row>
    <row r="771" spans="4:7">
      <c r="D771" s="160"/>
      <c r="F771" s="70"/>
      <c r="G771" s="161"/>
    </row>
    <row r="772" spans="4:7">
      <c r="D772" s="160"/>
      <c r="F772" s="70"/>
      <c r="G772" s="161"/>
    </row>
    <row r="773" spans="4:7">
      <c r="D773" s="160"/>
      <c r="F773" s="70"/>
      <c r="G773" s="161"/>
    </row>
    <row r="774" spans="4:7">
      <c r="D774" s="160"/>
      <c r="F774" s="70"/>
      <c r="G774" s="161"/>
    </row>
    <row r="775" spans="4:7">
      <c r="D775" s="160"/>
      <c r="F775" s="70"/>
      <c r="G775" s="161"/>
    </row>
    <row r="776" spans="4:7">
      <c r="D776" s="160"/>
      <c r="F776" s="70"/>
      <c r="G776" s="161"/>
    </row>
    <row r="777" spans="4:7">
      <c r="D777" s="160"/>
      <c r="F777" s="70"/>
      <c r="G777" s="161"/>
    </row>
    <row r="778" spans="4:7">
      <c r="D778" s="160"/>
      <c r="F778" s="70"/>
      <c r="G778" s="161"/>
    </row>
    <row r="779" spans="4:7">
      <c r="D779" s="160"/>
      <c r="F779" s="70"/>
      <c r="G779" s="161"/>
    </row>
    <row r="780" spans="4:7">
      <c r="D780" s="160"/>
      <c r="F780" s="70"/>
      <c r="G780" s="161"/>
    </row>
    <row r="781" spans="4:7">
      <c r="D781" s="160"/>
      <c r="F781" s="70"/>
      <c r="G781" s="161"/>
    </row>
    <row r="782" spans="4:7">
      <c r="D782" s="160"/>
      <c r="F782" s="70"/>
      <c r="G782" s="161"/>
    </row>
    <row r="783" spans="4:7">
      <c r="D783" s="160"/>
      <c r="F783" s="70"/>
      <c r="G783" s="161"/>
    </row>
    <row r="784" spans="4:7">
      <c r="D784" s="160"/>
      <c r="F784" s="70"/>
      <c r="G784" s="161"/>
    </row>
    <row r="785" spans="4:7">
      <c r="D785" s="160"/>
      <c r="F785" s="70"/>
      <c r="G785" s="161"/>
    </row>
    <row r="786" spans="4:7">
      <c r="D786" s="160"/>
      <c r="F786" s="70"/>
      <c r="G786" s="161"/>
    </row>
    <row r="787" spans="4:7">
      <c r="D787" s="160"/>
      <c r="F787" s="70"/>
      <c r="G787" s="161"/>
    </row>
    <row r="788" spans="4:7">
      <c r="D788" s="160"/>
      <c r="F788" s="70"/>
      <c r="G788" s="161"/>
    </row>
    <row r="789" spans="4:7">
      <c r="D789" s="160"/>
      <c r="F789" s="70"/>
      <c r="G789" s="161"/>
    </row>
    <row r="790" spans="4:7">
      <c r="D790" s="160"/>
      <c r="F790" s="70"/>
      <c r="G790" s="161"/>
    </row>
    <row r="791" spans="4:7">
      <c r="D791" s="160"/>
      <c r="F791" s="70"/>
      <c r="G791" s="161"/>
    </row>
    <row r="792" spans="4:7">
      <c r="D792" s="160"/>
      <c r="F792" s="70"/>
      <c r="G792" s="161"/>
    </row>
    <row r="793" spans="4:7">
      <c r="D793" s="160"/>
      <c r="F793" s="70"/>
      <c r="G793" s="161"/>
    </row>
    <row r="794" spans="4:7">
      <c r="D794" s="160"/>
      <c r="F794" s="70"/>
      <c r="G794" s="161"/>
    </row>
    <row r="795" spans="4:7">
      <c r="D795" s="160"/>
      <c r="F795" s="70"/>
      <c r="G795" s="161"/>
    </row>
    <row r="796" spans="4:7">
      <c r="D796" s="160"/>
      <c r="F796" s="70"/>
      <c r="G796" s="161"/>
    </row>
    <row r="797" spans="4:7">
      <c r="D797" s="160"/>
      <c r="F797" s="70"/>
      <c r="G797" s="161"/>
    </row>
    <row r="798" spans="4:7">
      <c r="D798" s="160"/>
      <c r="F798" s="70"/>
      <c r="G798" s="161"/>
    </row>
    <row r="799" spans="4:7">
      <c r="D799" s="160"/>
      <c r="F799" s="70"/>
      <c r="G799" s="161"/>
    </row>
    <row r="800" spans="4:7">
      <c r="D800" s="160"/>
      <c r="F800" s="70"/>
      <c r="G800" s="161"/>
    </row>
    <row r="801" spans="4:7">
      <c r="D801" s="160"/>
      <c r="F801" s="70"/>
      <c r="G801" s="161"/>
    </row>
    <row r="802" spans="4:7">
      <c r="D802" s="160"/>
      <c r="F802" s="70"/>
      <c r="G802" s="161"/>
    </row>
    <row r="803" spans="4:7">
      <c r="D803" s="160"/>
      <c r="F803" s="70"/>
      <c r="G803" s="161"/>
    </row>
    <row r="804" spans="4:7">
      <c r="D804" s="160"/>
      <c r="F804" s="70"/>
      <c r="G804" s="161"/>
    </row>
    <row r="805" spans="4:7">
      <c r="D805" s="160"/>
      <c r="F805" s="70"/>
      <c r="G805" s="161"/>
    </row>
    <row r="806" spans="4:7">
      <c r="D806" s="160"/>
      <c r="F806" s="70"/>
      <c r="G806" s="161"/>
    </row>
    <row r="807" spans="4:7">
      <c r="D807" s="160"/>
      <c r="F807" s="70"/>
      <c r="G807" s="161"/>
    </row>
    <row r="808" spans="4:7">
      <c r="D808" s="160"/>
      <c r="F808" s="70"/>
      <c r="G808" s="161"/>
    </row>
    <row r="809" spans="4:7">
      <c r="D809" s="160"/>
      <c r="F809" s="70"/>
      <c r="G809" s="161"/>
    </row>
    <row r="810" spans="4:7">
      <c r="D810" s="160"/>
      <c r="F810" s="70"/>
      <c r="G810" s="161"/>
    </row>
    <row r="811" spans="4:7">
      <c r="D811" s="160"/>
      <c r="F811" s="70"/>
      <c r="G811" s="161"/>
    </row>
    <row r="812" spans="4:7">
      <c r="D812" s="160"/>
      <c r="F812" s="70"/>
      <c r="G812" s="161"/>
    </row>
    <row r="813" spans="4:7">
      <c r="D813" s="160"/>
      <c r="F813" s="70"/>
      <c r="G813" s="161"/>
    </row>
    <row r="814" spans="4:7">
      <c r="D814" s="160"/>
      <c r="F814" s="70"/>
      <c r="G814" s="161"/>
    </row>
    <row r="815" spans="4:7">
      <c r="D815" s="160"/>
      <c r="F815" s="70"/>
      <c r="G815" s="161"/>
    </row>
    <row r="816" spans="4:7">
      <c r="D816" s="160"/>
      <c r="F816" s="70"/>
      <c r="G816" s="161"/>
    </row>
    <row r="817" spans="4:7">
      <c r="D817" s="160"/>
      <c r="F817" s="70"/>
      <c r="G817" s="161"/>
    </row>
    <row r="818" spans="4:7">
      <c r="D818" s="160"/>
      <c r="F818" s="70"/>
      <c r="G818" s="161"/>
    </row>
    <row r="819" spans="4:7">
      <c r="D819" s="160"/>
      <c r="F819" s="70"/>
      <c r="G819" s="161"/>
    </row>
    <row r="820" spans="4:7">
      <c r="D820" s="160"/>
      <c r="F820" s="70"/>
      <c r="G820" s="161"/>
    </row>
    <row r="821" spans="4:7">
      <c r="D821" s="160"/>
      <c r="F821" s="70"/>
      <c r="G821" s="161"/>
    </row>
    <row r="822" spans="4:7">
      <c r="D822" s="160"/>
      <c r="F822" s="70"/>
      <c r="G822" s="161"/>
    </row>
    <row r="823" spans="4:7">
      <c r="D823" s="160"/>
      <c r="F823" s="70"/>
      <c r="G823" s="161"/>
    </row>
    <row r="824" spans="4:7">
      <c r="D824" s="160"/>
      <c r="F824" s="70"/>
      <c r="G824" s="161"/>
    </row>
    <row r="825" spans="4:7">
      <c r="D825" s="160"/>
      <c r="F825" s="70"/>
      <c r="G825" s="161"/>
    </row>
    <row r="826" spans="4:7">
      <c r="D826" s="160"/>
      <c r="F826" s="70"/>
      <c r="G826" s="161"/>
    </row>
    <row r="827" spans="4:7">
      <c r="D827" s="160"/>
      <c r="F827" s="70"/>
      <c r="G827" s="161"/>
    </row>
    <row r="828" spans="4:7">
      <c r="D828" s="160"/>
      <c r="F828" s="70"/>
      <c r="G828" s="161"/>
    </row>
    <row r="829" spans="4:7">
      <c r="D829" s="160"/>
      <c r="F829" s="70"/>
      <c r="G829" s="161"/>
    </row>
    <row r="830" spans="4:7">
      <c r="D830" s="160"/>
      <c r="F830" s="70"/>
      <c r="G830" s="161"/>
    </row>
    <row r="831" spans="4:7">
      <c r="D831" s="160"/>
      <c r="F831" s="70"/>
      <c r="G831" s="161"/>
    </row>
    <row r="832" spans="4:7">
      <c r="D832" s="160"/>
      <c r="F832" s="70"/>
      <c r="G832" s="161"/>
    </row>
    <row r="833" spans="4:7">
      <c r="D833" s="160"/>
      <c r="F833" s="70"/>
      <c r="G833" s="161"/>
    </row>
    <row r="834" spans="4:7">
      <c r="D834" s="160"/>
      <c r="F834" s="70"/>
      <c r="G834" s="161"/>
    </row>
    <row r="835" spans="4:7">
      <c r="D835" s="160"/>
      <c r="F835" s="70"/>
      <c r="G835" s="161"/>
    </row>
    <row r="836" spans="4:7">
      <c r="D836" s="160"/>
      <c r="F836" s="70"/>
      <c r="G836" s="161"/>
    </row>
    <row r="837" spans="4:7">
      <c r="D837" s="160"/>
      <c r="F837" s="70"/>
      <c r="G837" s="161"/>
    </row>
    <row r="838" spans="4:7">
      <c r="D838" s="160"/>
      <c r="F838" s="70"/>
      <c r="G838" s="161"/>
    </row>
    <row r="839" spans="4:7">
      <c r="D839" s="160"/>
      <c r="F839" s="70"/>
      <c r="G839" s="161"/>
    </row>
    <row r="840" spans="4:7">
      <c r="D840" s="160"/>
      <c r="F840" s="70"/>
      <c r="G840" s="161"/>
    </row>
    <row r="841" spans="4:7">
      <c r="D841" s="160"/>
      <c r="F841" s="70"/>
      <c r="G841" s="161"/>
    </row>
    <row r="842" spans="4:7">
      <c r="D842" s="160"/>
      <c r="F842" s="70"/>
      <c r="G842" s="161"/>
    </row>
    <row r="843" spans="4:7">
      <c r="D843" s="160"/>
      <c r="F843" s="70"/>
      <c r="G843" s="161"/>
    </row>
    <row r="844" spans="4:7">
      <c r="D844" s="160"/>
      <c r="F844" s="70"/>
      <c r="G844" s="161"/>
    </row>
    <row r="845" spans="4:7">
      <c r="D845" s="160"/>
      <c r="F845" s="70"/>
      <c r="G845" s="161"/>
    </row>
    <row r="846" spans="4:7">
      <c r="D846" s="160"/>
      <c r="F846" s="70"/>
      <c r="G846" s="161"/>
    </row>
    <row r="847" spans="4:7">
      <c r="D847" s="160"/>
      <c r="F847" s="70"/>
      <c r="G847" s="161"/>
    </row>
    <row r="848" spans="4:7">
      <c r="D848" s="160"/>
      <c r="F848" s="70"/>
      <c r="G848" s="161"/>
    </row>
    <row r="849" spans="4:7">
      <c r="D849" s="160"/>
      <c r="F849" s="70"/>
      <c r="G849" s="161"/>
    </row>
    <row r="850" spans="4:7">
      <c r="D850" s="160"/>
      <c r="F850" s="70"/>
      <c r="G850" s="161"/>
    </row>
    <row r="851" spans="4:7">
      <c r="D851" s="160"/>
      <c r="F851" s="70"/>
      <c r="G851" s="161"/>
    </row>
    <row r="852" spans="4:7">
      <c r="D852" s="160"/>
      <c r="F852" s="70"/>
      <c r="G852" s="161"/>
    </row>
    <row r="853" spans="4:7">
      <c r="D853" s="160"/>
      <c r="F853" s="70"/>
      <c r="G853" s="161"/>
    </row>
    <row r="854" spans="4:7">
      <c r="D854" s="160"/>
      <c r="F854" s="70"/>
      <c r="G854" s="161"/>
    </row>
    <row r="855" spans="4:7">
      <c r="D855" s="160"/>
      <c r="F855" s="70"/>
      <c r="G855" s="161"/>
    </row>
    <row r="856" spans="4:7">
      <c r="D856" s="160"/>
      <c r="F856" s="70"/>
      <c r="G856" s="161"/>
    </row>
    <row r="857" spans="4:7">
      <c r="D857" s="160"/>
      <c r="F857" s="70"/>
      <c r="G857" s="161"/>
    </row>
    <row r="858" spans="4:7">
      <c r="D858" s="160"/>
      <c r="F858" s="70"/>
      <c r="G858" s="161"/>
    </row>
    <row r="859" spans="4:7">
      <c r="D859" s="160"/>
      <c r="F859" s="70"/>
      <c r="G859" s="161"/>
    </row>
    <row r="860" spans="4:7">
      <c r="D860" s="160"/>
      <c r="F860" s="70"/>
      <c r="G860" s="161"/>
    </row>
    <row r="861" spans="4:7">
      <c r="D861" s="160"/>
      <c r="F861" s="70"/>
      <c r="G861" s="161"/>
    </row>
    <row r="862" spans="4:7">
      <c r="D862" s="160"/>
      <c r="F862" s="70"/>
      <c r="G862" s="161"/>
    </row>
    <row r="863" spans="4:7">
      <c r="D863" s="160"/>
      <c r="F863" s="70"/>
      <c r="G863" s="161"/>
    </row>
    <row r="864" spans="4:7">
      <c r="D864" s="160"/>
      <c r="F864" s="70"/>
      <c r="G864" s="161"/>
    </row>
    <row r="865" spans="4:7">
      <c r="D865" s="160"/>
      <c r="F865" s="70"/>
      <c r="G865" s="161"/>
    </row>
    <row r="866" spans="4:7">
      <c r="D866" s="160"/>
      <c r="F866" s="70"/>
      <c r="G866" s="161"/>
    </row>
    <row r="867" spans="4:7">
      <c r="D867" s="160"/>
      <c r="F867" s="70"/>
      <c r="G867" s="161"/>
    </row>
    <row r="868" spans="4:7">
      <c r="D868" s="160"/>
      <c r="F868" s="70"/>
      <c r="G868" s="161"/>
    </row>
    <row r="869" spans="4:7">
      <c r="D869" s="160"/>
      <c r="F869" s="70"/>
      <c r="G869" s="161"/>
    </row>
    <row r="870" spans="4:7">
      <c r="D870" s="160"/>
      <c r="F870" s="70"/>
      <c r="G870" s="161"/>
    </row>
    <row r="871" spans="4:7">
      <c r="D871" s="160"/>
      <c r="F871" s="70"/>
      <c r="G871" s="161"/>
    </row>
    <row r="872" spans="4:7">
      <c r="D872" s="160"/>
      <c r="F872" s="70"/>
      <c r="G872" s="161"/>
    </row>
    <row r="873" spans="4:7">
      <c r="D873" s="160"/>
      <c r="F873" s="70"/>
      <c r="G873" s="161"/>
    </row>
    <row r="874" spans="4:7">
      <c r="D874" s="160"/>
      <c r="F874" s="70"/>
      <c r="G874" s="161"/>
    </row>
    <row r="875" spans="4:7">
      <c r="D875" s="160"/>
      <c r="F875" s="70"/>
      <c r="G875" s="161"/>
    </row>
    <row r="876" spans="4:7">
      <c r="D876" s="160"/>
      <c r="F876" s="70"/>
      <c r="G876" s="161"/>
    </row>
    <row r="877" spans="4:7">
      <c r="D877" s="160"/>
      <c r="F877" s="70"/>
      <c r="G877" s="161"/>
    </row>
    <row r="878" spans="4:7">
      <c r="D878" s="160"/>
      <c r="F878" s="70"/>
      <c r="G878" s="161"/>
    </row>
    <row r="879" spans="4:7">
      <c r="D879" s="160"/>
      <c r="F879" s="70"/>
      <c r="G879" s="161"/>
    </row>
    <row r="880" spans="4:7">
      <c r="D880" s="160"/>
      <c r="F880" s="70"/>
      <c r="G880" s="161"/>
    </row>
    <row r="881" spans="4:7">
      <c r="D881" s="160"/>
      <c r="F881" s="70"/>
      <c r="G881" s="161"/>
    </row>
    <row r="882" spans="4:7">
      <c r="D882" s="160"/>
      <c r="F882" s="70"/>
      <c r="G882" s="161"/>
    </row>
    <row r="883" spans="4:7">
      <c r="D883" s="160"/>
      <c r="F883" s="70"/>
      <c r="G883" s="161"/>
    </row>
    <row r="884" spans="4:7">
      <c r="D884" s="160"/>
      <c r="F884" s="70"/>
      <c r="G884" s="161"/>
    </row>
    <row r="885" spans="4:7">
      <c r="D885" s="160"/>
      <c r="F885" s="70"/>
      <c r="G885" s="161"/>
    </row>
    <row r="886" spans="4:7">
      <c r="D886" s="160"/>
      <c r="F886" s="70"/>
      <c r="G886" s="161"/>
    </row>
    <row r="887" spans="4:7">
      <c r="D887" s="160"/>
      <c r="F887" s="70"/>
      <c r="G887" s="161"/>
    </row>
    <row r="888" spans="4:7">
      <c r="D888" s="160"/>
      <c r="F888" s="70"/>
      <c r="G888" s="161"/>
    </row>
    <row r="889" spans="4:7">
      <c r="D889" s="160"/>
      <c r="F889" s="70"/>
      <c r="G889" s="161"/>
    </row>
    <row r="890" spans="4:7">
      <c r="D890" s="160"/>
      <c r="F890" s="70"/>
      <c r="G890" s="161"/>
    </row>
    <row r="891" spans="4:7">
      <c r="D891" s="160"/>
      <c r="F891" s="70"/>
      <c r="G891" s="161"/>
    </row>
    <row r="892" spans="4:7">
      <c r="D892" s="160"/>
      <c r="F892" s="70"/>
      <c r="G892" s="161"/>
    </row>
    <row r="893" spans="4:7">
      <c r="D893" s="160"/>
      <c r="F893" s="70"/>
      <c r="G893" s="161"/>
    </row>
    <row r="894" spans="4:7">
      <c r="D894" s="160"/>
      <c r="F894" s="70"/>
      <c r="G894" s="161"/>
    </row>
    <row r="895" spans="4:7">
      <c r="D895" s="160"/>
      <c r="F895" s="70"/>
      <c r="G895" s="161"/>
    </row>
    <row r="896" spans="4:7">
      <c r="D896" s="160"/>
      <c r="F896" s="70"/>
      <c r="G896" s="161"/>
    </row>
    <row r="897" spans="4:7">
      <c r="D897" s="160"/>
      <c r="F897" s="70"/>
      <c r="G897" s="161"/>
    </row>
    <row r="898" spans="4:7">
      <c r="D898" s="160"/>
      <c r="F898" s="70"/>
      <c r="G898" s="161"/>
    </row>
    <row r="899" spans="4:7">
      <c r="D899" s="160"/>
      <c r="F899" s="70"/>
      <c r="G899" s="161"/>
    </row>
    <row r="900" spans="4:7">
      <c r="D900" s="160"/>
      <c r="F900" s="70"/>
      <c r="G900" s="161"/>
    </row>
    <row r="901" spans="4:7">
      <c r="D901" s="160"/>
      <c r="F901" s="70"/>
      <c r="G901" s="161"/>
    </row>
    <row r="902" spans="4:7">
      <c r="D902" s="160"/>
      <c r="F902" s="70"/>
      <c r="G902" s="161"/>
    </row>
    <row r="903" spans="4:7">
      <c r="D903" s="160"/>
      <c r="F903" s="70"/>
      <c r="G903" s="161"/>
    </row>
    <row r="904" spans="4:7">
      <c r="D904" s="160"/>
      <c r="F904" s="70"/>
      <c r="G904" s="161"/>
    </row>
    <row r="905" spans="4:7">
      <c r="D905" s="160"/>
      <c r="F905" s="70"/>
      <c r="G905" s="161"/>
    </row>
    <row r="906" spans="4:7">
      <c r="D906" s="160"/>
      <c r="F906" s="70"/>
      <c r="G906" s="161"/>
    </row>
    <row r="907" spans="4:7">
      <c r="D907" s="160"/>
      <c r="F907" s="70"/>
      <c r="G907" s="161"/>
    </row>
    <row r="908" spans="4:7">
      <c r="D908" s="160"/>
      <c r="F908" s="70"/>
      <c r="G908" s="161"/>
    </row>
    <row r="909" spans="4:7">
      <c r="D909" s="160"/>
      <c r="F909" s="70"/>
      <c r="G909" s="161"/>
    </row>
    <row r="910" spans="4:7">
      <c r="D910" s="160"/>
      <c r="F910" s="70"/>
      <c r="G910" s="161"/>
    </row>
    <row r="911" spans="4:7">
      <c r="D911" s="160"/>
      <c r="F911" s="70"/>
      <c r="G911" s="161"/>
    </row>
    <row r="912" spans="4:7">
      <c r="D912" s="160"/>
      <c r="F912" s="70"/>
      <c r="G912" s="161"/>
    </row>
    <row r="913" spans="4:7">
      <c r="D913" s="160"/>
      <c r="F913" s="70"/>
      <c r="G913" s="161"/>
    </row>
    <row r="914" spans="4:7">
      <c r="D914" s="160"/>
      <c r="F914" s="70"/>
      <c r="G914" s="161"/>
    </row>
    <row r="915" spans="4:7">
      <c r="D915" s="160"/>
      <c r="F915" s="70"/>
      <c r="G915" s="161"/>
    </row>
    <row r="916" spans="4:7">
      <c r="D916" s="160"/>
      <c r="F916" s="70"/>
      <c r="G916" s="161"/>
    </row>
    <row r="917" spans="4:7">
      <c r="D917" s="160"/>
      <c r="F917" s="70"/>
      <c r="G917" s="161"/>
    </row>
    <row r="918" spans="4:7">
      <c r="D918" s="160"/>
      <c r="F918" s="70"/>
      <c r="G918" s="161"/>
    </row>
    <row r="919" spans="4:7">
      <c r="D919" s="160"/>
      <c r="F919" s="70"/>
      <c r="G919" s="161"/>
    </row>
    <row r="920" spans="4:7">
      <c r="D920" s="160"/>
      <c r="F920" s="70"/>
      <c r="G920" s="161"/>
    </row>
    <row r="921" spans="4:7">
      <c r="D921" s="160"/>
      <c r="F921" s="70"/>
      <c r="G921" s="161"/>
    </row>
    <row r="922" spans="4:7">
      <c r="D922" s="160"/>
      <c r="F922" s="70"/>
      <c r="G922" s="161"/>
    </row>
    <row r="923" spans="4:7">
      <c r="D923" s="160"/>
      <c r="F923" s="70"/>
      <c r="G923" s="161"/>
    </row>
    <row r="924" spans="4:7">
      <c r="D924" s="160"/>
      <c r="F924" s="70"/>
      <c r="G924" s="161"/>
    </row>
    <row r="925" spans="4:7">
      <c r="D925" s="160"/>
      <c r="F925" s="70"/>
      <c r="G925" s="161"/>
    </row>
    <row r="926" spans="4:7">
      <c r="D926" s="160"/>
      <c r="F926" s="70"/>
      <c r="G926" s="161"/>
    </row>
    <row r="927" spans="4:7">
      <c r="D927" s="160"/>
      <c r="F927" s="70"/>
      <c r="G927" s="161"/>
    </row>
    <row r="928" spans="4:7">
      <c r="D928" s="160"/>
      <c r="F928" s="70"/>
      <c r="G928" s="161"/>
    </row>
    <row r="929" spans="4:7">
      <c r="D929" s="160"/>
      <c r="F929" s="70"/>
      <c r="G929" s="161"/>
    </row>
    <row r="930" spans="4:7">
      <c r="D930" s="160"/>
      <c r="F930" s="70"/>
      <c r="G930" s="161"/>
    </row>
    <row r="931" spans="4:7">
      <c r="D931" s="160"/>
      <c r="F931" s="70"/>
      <c r="G931" s="161"/>
    </row>
    <row r="932" spans="4:7">
      <c r="D932" s="160"/>
      <c r="F932" s="70"/>
      <c r="G932" s="161"/>
    </row>
    <row r="933" spans="4:7">
      <c r="D933" s="160"/>
      <c r="F933" s="70"/>
      <c r="G933" s="161"/>
    </row>
    <row r="934" spans="4:7">
      <c r="D934" s="160"/>
      <c r="F934" s="70"/>
      <c r="G934" s="161"/>
    </row>
    <row r="935" spans="4:7">
      <c r="D935" s="160"/>
      <c r="F935" s="70"/>
      <c r="G935" s="161"/>
    </row>
    <row r="936" spans="4:7">
      <c r="D936" s="160"/>
      <c r="F936" s="70"/>
      <c r="G936" s="161"/>
    </row>
    <row r="937" spans="4:7">
      <c r="D937" s="160"/>
      <c r="F937" s="70"/>
      <c r="G937" s="161"/>
    </row>
    <row r="938" spans="4:7">
      <c r="D938" s="160"/>
      <c r="F938" s="70"/>
      <c r="G938" s="161"/>
    </row>
    <row r="939" spans="4:7">
      <c r="D939" s="160"/>
      <c r="F939" s="70"/>
      <c r="G939" s="161"/>
    </row>
    <row r="940" spans="4:7">
      <c r="D940" s="160"/>
      <c r="F940" s="70"/>
      <c r="G940" s="161"/>
    </row>
    <row r="941" spans="4:7">
      <c r="D941" s="160"/>
      <c r="F941" s="70"/>
      <c r="G941" s="161"/>
    </row>
    <row r="942" spans="4:7">
      <c r="D942" s="160"/>
      <c r="F942" s="70"/>
      <c r="G942" s="161"/>
    </row>
    <row r="943" spans="4:7">
      <c r="D943" s="160"/>
      <c r="F943" s="70"/>
      <c r="G943" s="161"/>
    </row>
    <row r="944" spans="4:7">
      <c r="D944" s="160"/>
      <c r="F944" s="70"/>
      <c r="G944" s="161"/>
    </row>
    <row r="945" spans="4:7">
      <c r="D945" s="160"/>
      <c r="F945" s="70"/>
      <c r="G945" s="161"/>
    </row>
    <row r="946" spans="4:7">
      <c r="D946" s="160"/>
      <c r="F946" s="70"/>
      <c r="G946" s="161"/>
    </row>
    <row r="947" spans="4:7">
      <c r="D947" s="160"/>
      <c r="F947" s="70"/>
      <c r="G947" s="161"/>
    </row>
    <row r="948" spans="4:7">
      <c r="D948" s="160"/>
      <c r="F948" s="70"/>
      <c r="G948" s="161"/>
    </row>
    <row r="949" spans="4:7">
      <c r="D949" s="160"/>
      <c r="F949" s="70"/>
      <c r="G949" s="161"/>
    </row>
    <row r="950" spans="4:7">
      <c r="D950" s="160"/>
      <c r="F950" s="70"/>
      <c r="G950" s="161"/>
    </row>
    <row r="951" spans="4:7">
      <c r="D951" s="160"/>
      <c r="F951" s="70"/>
      <c r="G951" s="161"/>
    </row>
    <row r="952" spans="4:7">
      <c r="D952" s="160"/>
      <c r="F952" s="70"/>
      <c r="G952" s="161"/>
    </row>
    <row r="953" spans="4:7">
      <c r="D953" s="160"/>
      <c r="F953" s="70"/>
      <c r="G953" s="161"/>
    </row>
    <row r="954" spans="4:7">
      <c r="D954" s="160"/>
      <c r="F954" s="70"/>
      <c r="G954" s="161"/>
    </row>
    <row r="955" spans="4:7">
      <c r="D955" s="160"/>
      <c r="F955" s="70"/>
      <c r="G955" s="161"/>
    </row>
    <row r="956" spans="4:7">
      <c r="D956" s="160"/>
      <c r="F956" s="70"/>
      <c r="G956" s="161"/>
    </row>
    <row r="957" spans="4:7">
      <c r="D957" s="160"/>
      <c r="F957" s="70"/>
      <c r="G957" s="161"/>
    </row>
    <row r="958" spans="4:7">
      <c r="D958" s="160"/>
      <c r="F958" s="70"/>
      <c r="G958" s="161"/>
    </row>
    <row r="959" spans="4:7">
      <c r="D959" s="160"/>
      <c r="F959" s="70"/>
      <c r="G959" s="161"/>
    </row>
    <row r="960" spans="4:7">
      <c r="D960" s="160"/>
      <c r="F960" s="70"/>
      <c r="G960" s="161"/>
    </row>
    <row r="961" spans="4:7">
      <c r="D961" s="160"/>
      <c r="F961" s="70"/>
      <c r="G961" s="161"/>
    </row>
    <row r="962" spans="4:7">
      <c r="D962" s="160"/>
      <c r="F962" s="70"/>
      <c r="G962" s="161"/>
    </row>
    <row r="963" spans="4:7">
      <c r="D963" s="160"/>
      <c r="F963" s="70"/>
      <c r="G963" s="161"/>
    </row>
    <row r="964" spans="4:7">
      <c r="D964" s="160"/>
      <c r="F964" s="70"/>
      <c r="G964" s="161"/>
    </row>
    <row r="965" spans="4:7">
      <c r="D965" s="160"/>
      <c r="F965" s="70"/>
      <c r="G965" s="161"/>
    </row>
    <row r="966" spans="4:7">
      <c r="D966" s="160"/>
      <c r="F966" s="70"/>
      <c r="G966" s="161"/>
    </row>
    <row r="967" spans="4:7">
      <c r="D967" s="160"/>
      <c r="F967" s="70"/>
      <c r="G967" s="161"/>
    </row>
    <row r="968" spans="4:7">
      <c r="D968" s="160"/>
      <c r="F968" s="70"/>
      <c r="G968" s="161"/>
    </row>
    <row r="969" spans="4:7">
      <c r="D969" s="160"/>
      <c r="F969" s="70"/>
      <c r="G969" s="161"/>
    </row>
    <row r="970" spans="4:7">
      <c r="D970" s="160"/>
      <c r="F970" s="70"/>
      <c r="G970" s="161"/>
    </row>
    <row r="971" spans="4:7">
      <c r="D971" s="160"/>
      <c r="F971" s="70"/>
      <c r="G971" s="161"/>
    </row>
    <row r="972" spans="4:7">
      <c r="D972" s="160"/>
      <c r="F972" s="70"/>
      <c r="G972" s="161"/>
    </row>
    <row r="973" spans="4:7">
      <c r="D973" s="160"/>
      <c r="F973" s="70"/>
      <c r="G973" s="161"/>
    </row>
    <row r="974" spans="4:7">
      <c r="D974" s="160"/>
      <c r="F974" s="70"/>
      <c r="G974" s="161"/>
    </row>
    <row r="975" spans="4:7">
      <c r="D975" s="160"/>
      <c r="F975" s="70"/>
      <c r="G975" s="161"/>
    </row>
    <row r="976" spans="4:7">
      <c r="D976" s="160"/>
      <c r="F976" s="70"/>
      <c r="G976" s="161"/>
    </row>
    <row r="977" spans="4:7">
      <c r="D977" s="160"/>
      <c r="F977" s="70"/>
      <c r="G977" s="161"/>
    </row>
    <row r="978" spans="4:7">
      <c r="D978" s="160"/>
      <c r="F978" s="70"/>
      <c r="G978" s="161"/>
    </row>
    <row r="979" spans="4:7">
      <c r="D979" s="160"/>
      <c r="F979" s="70"/>
      <c r="G979" s="161"/>
    </row>
    <row r="980" spans="4:7">
      <c r="D980" s="160"/>
      <c r="F980" s="70"/>
      <c r="G980" s="161"/>
    </row>
    <row r="981" spans="4:7">
      <c r="D981" s="160"/>
      <c r="F981" s="70"/>
      <c r="G981" s="161"/>
    </row>
    <row r="982" spans="4:7">
      <c r="D982" s="160"/>
      <c r="F982" s="70"/>
      <c r="G982" s="161"/>
    </row>
    <row r="983" spans="4:7">
      <c r="D983" s="160"/>
      <c r="F983" s="70"/>
      <c r="G983" s="161"/>
    </row>
    <row r="984" spans="4:7">
      <c r="D984" s="160"/>
      <c r="F984" s="70"/>
      <c r="G984" s="161"/>
    </row>
    <row r="985" spans="4:7">
      <c r="D985" s="160"/>
      <c r="F985" s="70"/>
      <c r="G985" s="161"/>
    </row>
    <row r="986" spans="4:7">
      <c r="D986" s="160"/>
      <c r="F986" s="70"/>
      <c r="G986" s="161"/>
    </row>
    <row r="987" spans="4:7">
      <c r="D987" s="160"/>
      <c r="F987" s="70"/>
      <c r="G987" s="161"/>
    </row>
    <row r="988" spans="4:7">
      <c r="D988" s="160"/>
      <c r="F988" s="70"/>
      <c r="G988" s="161"/>
    </row>
    <row r="989" spans="4:7">
      <c r="D989" s="160"/>
      <c r="F989" s="70"/>
      <c r="G989" s="161"/>
    </row>
    <row r="990" spans="4:7">
      <c r="D990" s="160"/>
      <c r="F990" s="70"/>
      <c r="G990" s="161"/>
    </row>
    <row r="991" spans="4:7">
      <c r="D991" s="160"/>
      <c r="F991" s="70"/>
      <c r="G991" s="161"/>
    </row>
    <row r="992" spans="4:7">
      <c r="D992" s="160"/>
      <c r="F992" s="70"/>
      <c r="G992" s="161"/>
    </row>
    <row r="993" spans="4:7">
      <c r="D993" s="160"/>
      <c r="F993" s="70"/>
      <c r="G993" s="161"/>
    </row>
    <row r="994" spans="4:7">
      <c r="D994" s="160"/>
      <c r="F994" s="70"/>
      <c r="G994" s="161"/>
    </row>
    <row r="995" spans="4:7">
      <c r="D995" s="160"/>
      <c r="F995" s="70"/>
      <c r="G995" s="161"/>
    </row>
    <row r="996" spans="4:7">
      <c r="D996" s="160"/>
      <c r="F996" s="70"/>
      <c r="G996" s="161"/>
    </row>
    <row r="997" spans="4:7">
      <c r="D997" s="160"/>
      <c r="F997" s="70"/>
      <c r="G997" s="161"/>
    </row>
    <row r="998" spans="4:7">
      <c r="D998" s="160"/>
      <c r="F998" s="70"/>
      <c r="G998" s="161"/>
    </row>
    <row r="999" spans="4:7">
      <c r="D999" s="160"/>
      <c r="F999" s="70"/>
      <c r="G999" s="161"/>
    </row>
    <row r="1000" spans="4:7">
      <c r="D1000" s="160"/>
      <c r="F1000" s="70"/>
      <c r="G1000" s="161"/>
    </row>
    <row r="1001" spans="4:7">
      <c r="D1001" s="160"/>
      <c r="F1001" s="70"/>
      <c r="G1001" s="161"/>
    </row>
    <row r="1002" spans="4:7">
      <c r="D1002" s="160"/>
      <c r="F1002" s="70"/>
      <c r="G1002" s="161"/>
    </row>
    <row r="1003" spans="4:7">
      <c r="D1003" s="160"/>
      <c r="F1003" s="70"/>
      <c r="G1003" s="161"/>
    </row>
    <row r="1004" spans="4:7">
      <c r="D1004" s="160"/>
      <c r="F1004" s="70"/>
      <c r="G1004" s="161"/>
    </row>
    <row r="1005" spans="4:7">
      <c r="D1005" s="160"/>
      <c r="F1005" s="70"/>
      <c r="G1005" s="161"/>
    </row>
    <row r="1006" spans="4:7">
      <c r="D1006" s="160"/>
      <c r="F1006" s="70"/>
      <c r="G1006" s="161"/>
    </row>
    <row r="1007" spans="4:7">
      <c r="D1007" s="160"/>
      <c r="F1007" s="70"/>
      <c r="G1007" s="161"/>
    </row>
    <row r="1008" spans="4:7">
      <c r="D1008" s="160"/>
      <c r="F1008" s="70"/>
      <c r="G1008" s="161"/>
    </row>
    <row r="1009" spans="4:7">
      <c r="D1009" s="160"/>
      <c r="F1009" s="70"/>
      <c r="G1009" s="161"/>
    </row>
    <row r="1010" spans="4:7">
      <c r="D1010" s="160"/>
      <c r="F1010" s="70"/>
      <c r="G1010" s="161"/>
    </row>
    <row r="1011" spans="4:7">
      <c r="D1011" s="160"/>
      <c r="F1011" s="70"/>
      <c r="G1011" s="161"/>
    </row>
    <row r="1012" spans="4:7">
      <c r="D1012" s="160"/>
      <c r="F1012" s="70"/>
      <c r="G1012" s="161"/>
    </row>
    <row r="1013" spans="4:7">
      <c r="D1013" s="160"/>
      <c r="F1013" s="70"/>
      <c r="G1013" s="161"/>
    </row>
    <row r="1014" spans="4:7">
      <c r="D1014" s="160"/>
      <c r="F1014" s="70"/>
      <c r="G1014" s="161"/>
    </row>
    <row r="1015" spans="4:7">
      <c r="D1015" s="160"/>
      <c r="F1015" s="70"/>
      <c r="G1015" s="161"/>
    </row>
    <row r="1016" spans="4:7">
      <c r="D1016" s="160"/>
      <c r="F1016" s="70"/>
      <c r="G1016" s="161"/>
    </row>
    <row r="1017" spans="4:7">
      <c r="D1017" s="160"/>
      <c r="F1017" s="70"/>
      <c r="G1017" s="161"/>
    </row>
    <row r="1018" spans="4:7">
      <c r="D1018" s="160"/>
      <c r="F1018" s="70"/>
      <c r="G1018" s="161"/>
    </row>
    <row r="1019" spans="4:7">
      <c r="D1019" s="160"/>
      <c r="F1019" s="70"/>
      <c r="G1019" s="161"/>
    </row>
    <row r="1020" spans="4:7">
      <c r="D1020" s="160"/>
      <c r="F1020" s="70"/>
      <c r="G1020" s="161"/>
    </row>
    <row r="1021" spans="4:7">
      <c r="D1021" s="160"/>
      <c r="F1021" s="70"/>
      <c r="G1021" s="161"/>
    </row>
    <row r="1022" spans="4:7">
      <c r="D1022" s="160"/>
      <c r="F1022" s="70"/>
      <c r="G1022" s="161"/>
    </row>
    <row r="1023" spans="4:7">
      <c r="D1023" s="160"/>
      <c r="F1023" s="70"/>
      <c r="G1023" s="161"/>
    </row>
    <row r="1024" spans="4:7">
      <c r="D1024" s="160"/>
      <c r="F1024" s="70"/>
      <c r="G1024" s="161"/>
    </row>
    <row r="1025" spans="4:7">
      <c r="D1025" s="160"/>
      <c r="F1025" s="70"/>
      <c r="G1025" s="161"/>
    </row>
    <row r="1026" spans="4:7">
      <c r="D1026" s="160"/>
      <c r="F1026" s="70"/>
      <c r="G1026" s="161"/>
    </row>
    <row r="1027" spans="4:7">
      <c r="D1027" s="160"/>
      <c r="F1027" s="70"/>
      <c r="G1027" s="161"/>
    </row>
    <row r="1028" spans="4:7">
      <c r="D1028" s="160"/>
      <c r="F1028" s="70"/>
      <c r="G1028" s="161"/>
    </row>
    <row r="1029" spans="4:7">
      <c r="D1029" s="160"/>
      <c r="F1029" s="70"/>
      <c r="G1029" s="161"/>
    </row>
    <row r="1030" spans="4:7">
      <c r="D1030" s="160"/>
      <c r="F1030" s="70"/>
      <c r="G1030" s="161"/>
    </row>
    <row r="1031" spans="4:7">
      <c r="D1031" s="160"/>
      <c r="F1031" s="70"/>
      <c r="G1031" s="161"/>
    </row>
    <row r="1032" spans="4:7">
      <c r="D1032" s="160"/>
      <c r="F1032" s="70"/>
      <c r="G1032" s="161"/>
    </row>
    <row r="1033" spans="4:7">
      <c r="D1033" s="160"/>
      <c r="F1033" s="70"/>
      <c r="G1033" s="161"/>
    </row>
    <row r="1034" spans="4:7">
      <c r="D1034" s="160"/>
      <c r="F1034" s="70"/>
      <c r="G1034" s="161"/>
    </row>
    <row r="1035" spans="4:7">
      <c r="D1035" s="160"/>
      <c r="F1035" s="70"/>
      <c r="G1035" s="161"/>
    </row>
    <row r="1036" spans="4:7">
      <c r="D1036" s="160"/>
      <c r="F1036" s="70"/>
      <c r="G1036" s="161"/>
    </row>
    <row r="1037" spans="4:7">
      <c r="D1037" s="160"/>
      <c r="F1037" s="70"/>
      <c r="G1037" s="161"/>
    </row>
    <row r="1038" spans="4:7">
      <c r="D1038" s="160"/>
      <c r="F1038" s="70"/>
      <c r="G1038" s="161"/>
    </row>
    <row r="1039" spans="4:7">
      <c r="D1039" s="160"/>
      <c r="F1039" s="70"/>
      <c r="G1039" s="161"/>
    </row>
    <row r="1040" spans="4:7">
      <c r="D1040" s="160"/>
      <c r="F1040" s="70"/>
      <c r="G1040" s="161"/>
    </row>
    <row r="1041" spans="4:7">
      <c r="D1041" s="160"/>
      <c r="F1041" s="70"/>
      <c r="G1041" s="161"/>
    </row>
    <row r="1042" spans="4:7">
      <c r="D1042" s="160"/>
      <c r="F1042" s="70"/>
      <c r="G1042" s="161"/>
    </row>
    <row r="1043" spans="4:7">
      <c r="D1043" s="160"/>
      <c r="F1043" s="70"/>
      <c r="G1043" s="161"/>
    </row>
    <row r="1044" spans="4:7">
      <c r="D1044" s="160"/>
      <c r="F1044" s="70"/>
      <c r="G1044" s="161"/>
    </row>
    <row r="1045" spans="4:7">
      <c r="D1045" s="160"/>
      <c r="F1045" s="70"/>
      <c r="G1045" s="161"/>
    </row>
    <row r="1046" spans="4:7">
      <c r="D1046" s="160"/>
      <c r="F1046" s="70"/>
      <c r="G1046" s="161"/>
    </row>
    <row r="1047" spans="4:7">
      <c r="D1047" s="160"/>
      <c r="F1047" s="70"/>
      <c r="G1047" s="161"/>
    </row>
    <row r="1048" spans="4:7">
      <c r="D1048" s="160"/>
      <c r="F1048" s="70"/>
      <c r="G1048" s="161"/>
    </row>
    <row r="1049" spans="4:7">
      <c r="D1049" s="160"/>
      <c r="F1049" s="70"/>
      <c r="G1049" s="161"/>
    </row>
    <row r="1050" spans="4:7">
      <c r="D1050" s="160"/>
      <c r="F1050" s="70"/>
      <c r="G1050" s="161"/>
    </row>
    <row r="1051" spans="4:7">
      <c r="D1051" s="160"/>
      <c r="F1051" s="70"/>
      <c r="G1051" s="161"/>
    </row>
    <row r="1052" spans="4:7">
      <c r="D1052" s="160"/>
      <c r="F1052" s="70"/>
      <c r="G1052" s="161"/>
    </row>
    <row r="1053" spans="4:7">
      <c r="D1053" s="160"/>
      <c r="F1053" s="70"/>
      <c r="G1053" s="161"/>
    </row>
    <row r="1054" spans="4:7">
      <c r="D1054" s="160"/>
      <c r="F1054" s="70"/>
      <c r="G1054" s="161"/>
    </row>
    <row r="1055" spans="4:7">
      <c r="D1055" s="160"/>
      <c r="F1055" s="70"/>
      <c r="G1055" s="161"/>
    </row>
    <row r="1056" spans="4:7">
      <c r="D1056" s="160"/>
      <c r="F1056" s="70"/>
      <c r="G1056" s="161"/>
    </row>
    <row r="1057" spans="4:7">
      <c r="D1057" s="160"/>
      <c r="F1057" s="70"/>
      <c r="G1057" s="161"/>
    </row>
    <row r="1058" spans="4:7">
      <c r="D1058" s="160"/>
      <c r="F1058" s="70"/>
      <c r="G1058" s="161"/>
    </row>
    <row r="1059" spans="4:7">
      <c r="D1059" s="160"/>
      <c r="F1059" s="70"/>
      <c r="G1059" s="161"/>
    </row>
    <row r="1060" spans="4:7">
      <c r="D1060" s="160"/>
      <c r="F1060" s="70"/>
      <c r="G1060" s="161"/>
    </row>
    <row r="1061" spans="4:7">
      <c r="D1061" s="160"/>
      <c r="F1061" s="70"/>
      <c r="G1061" s="161"/>
    </row>
    <row r="1062" spans="4:7">
      <c r="D1062" s="160"/>
      <c r="F1062" s="70"/>
      <c r="G1062" s="161"/>
    </row>
    <row r="1063" spans="4:7">
      <c r="D1063" s="160"/>
      <c r="F1063" s="70"/>
      <c r="G1063" s="161"/>
    </row>
    <row r="1064" spans="4:7">
      <c r="D1064" s="160"/>
      <c r="F1064" s="70"/>
      <c r="G1064" s="161"/>
    </row>
    <row r="1065" spans="4:7">
      <c r="D1065" s="160"/>
      <c r="F1065" s="70"/>
      <c r="G1065" s="161"/>
    </row>
    <row r="1066" spans="4:7">
      <c r="D1066" s="160"/>
      <c r="F1066" s="70"/>
      <c r="G1066" s="161"/>
    </row>
    <row r="1067" spans="4:7">
      <c r="D1067" s="160"/>
      <c r="F1067" s="70"/>
      <c r="G1067" s="161"/>
    </row>
    <row r="1068" spans="4:7">
      <c r="D1068" s="160"/>
      <c r="F1068" s="70"/>
      <c r="G1068" s="161"/>
    </row>
    <row r="1069" spans="4:7">
      <c r="D1069" s="160"/>
      <c r="F1069" s="70"/>
      <c r="G1069" s="161"/>
    </row>
    <row r="1070" spans="4:7">
      <c r="D1070" s="160"/>
      <c r="F1070" s="70"/>
      <c r="G1070" s="161"/>
    </row>
    <row r="1071" spans="4:7">
      <c r="D1071" s="160"/>
      <c r="F1071" s="70"/>
      <c r="G1071" s="161"/>
    </row>
    <row r="1072" spans="4:7">
      <c r="D1072" s="160"/>
      <c r="F1072" s="70"/>
      <c r="G1072" s="161"/>
    </row>
    <row r="1073" spans="4:7">
      <c r="D1073" s="160"/>
      <c r="F1073" s="70"/>
      <c r="G1073" s="161"/>
    </row>
    <row r="1074" spans="4:7">
      <c r="D1074" s="160"/>
      <c r="F1074" s="70"/>
      <c r="G1074" s="161"/>
    </row>
    <row r="1075" spans="4:7">
      <c r="D1075" s="160"/>
      <c r="F1075" s="70"/>
      <c r="G1075" s="161"/>
    </row>
    <row r="1076" spans="4:7">
      <c r="D1076" s="160"/>
      <c r="F1076" s="70"/>
      <c r="G1076" s="161"/>
    </row>
    <row r="1077" spans="4:7">
      <c r="D1077" s="160"/>
      <c r="F1077" s="70"/>
      <c r="G1077" s="161"/>
    </row>
    <row r="1078" spans="4:7">
      <c r="D1078" s="160"/>
      <c r="F1078" s="70"/>
      <c r="G1078" s="161"/>
    </row>
    <row r="1079" spans="4:7">
      <c r="D1079" s="160"/>
      <c r="F1079" s="70"/>
      <c r="G1079" s="161"/>
    </row>
    <row r="1080" spans="4:7">
      <c r="D1080" s="160"/>
      <c r="F1080" s="70"/>
      <c r="G1080" s="161"/>
    </row>
    <row r="1081" spans="4:7">
      <c r="D1081" s="160"/>
      <c r="F1081" s="70"/>
      <c r="G1081" s="161"/>
    </row>
    <row r="1082" spans="4:7">
      <c r="D1082" s="160"/>
      <c r="F1082" s="70"/>
      <c r="G1082" s="161"/>
    </row>
    <row r="1083" spans="4:7">
      <c r="D1083" s="160"/>
      <c r="F1083" s="70"/>
      <c r="G1083" s="161"/>
    </row>
    <row r="1084" spans="4:7">
      <c r="D1084" s="160"/>
      <c r="F1084" s="70"/>
      <c r="G1084" s="161"/>
    </row>
    <row r="1085" spans="4:7">
      <c r="D1085" s="160"/>
      <c r="F1085" s="70"/>
      <c r="G1085" s="161"/>
    </row>
    <row r="1086" spans="4:7">
      <c r="D1086" s="160"/>
      <c r="F1086" s="70"/>
      <c r="G1086" s="161"/>
    </row>
    <row r="1087" spans="4:7">
      <c r="D1087" s="160"/>
      <c r="F1087" s="70"/>
      <c r="G1087" s="161"/>
    </row>
    <row r="1088" spans="4:7">
      <c r="D1088" s="160"/>
      <c r="F1088" s="70"/>
      <c r="G1088" s="161"/>
    </row>
    <row r="1089" spans="4:7">
      <c r="D1089" s="160"/>
      <c r="F1089" s="70"/>
      <c r="G1089" s="161"/>
    </row>
    <row r="1090" spans="4:7">
      <c r="D1090" s="160"/>
      <c r="F1090" s="70"/>
      <c r="G1090" s="161"/>
    </row>
    <row r="1091" spans="4:7">
      <c r="D1091" s="160"/>
      <c r="F1091" s="70"/>
      <c r="G1091" s="161"/>
    </row>
    <row r="1092" spans="4:7">
      <c r="D1092" s="160"/>
      <c r="F1092" s="70"/>
      <c r="G1092" s="161"/>
    </row>
    <row r="1093" spans="4:7">
      <c r="D1093" s="160"/>
      <c r="F1093" s="70"/>
      <c r="G1093" s="161"/>
    </row>
    <row r="1094" spans="4:7">
      <c r="D1094" s="160"/>
      <c r="F1094" s="70"/>
      <c r="G1094" s="161"/>
    </row>
    <row r="1095" spans="4:7">
      <c r="D1095" s="160"/>
      <c r="F1095" s="70"/>
      <c r="G1095" s="161"/>
    </row>
    <row r="1096" spans="4:7">
      <c r="D1096" s="160"/>
      <c r="F1096" s="70"/>
      <c r="G1096" s="161"/>
    </row>
    <row r="1097" spans="4:7">
      <c r="D1097" s="160"/>
      <c r="F1097" s="70"/>
      <c r="G1097" s="161"/>
    </row>
    <row r="1098" spans="4:7">
      <c r="D1098" s="160"/>
      <c r="F1098" s="70"/>
      <c r="G1098" s="161"/>
    </row>
    <row r="1099" spans="4:7">
      <c r="D1099" s="160"/>
      <c r="F1099" s="70"/>
      <c r="G1099" s="161"/>
    </row>
    <row r="1100" spans="4:7">
      <c r="D1100" s="160"/>
      <c r="F1100" s="70"/>
      <c r="G1100" s="161"/>
    </row>
    <row r="1101" spans="4:7">
      <c r="D1101" s="160"/>
      <c r="F1101" s="70"/>
      <c r="G1101" s="161"/>
    </row>
    <row r="1102" spans="4:7">
      <c r="D1102" s="160"/>
      <c r="F1102" s="70"/>
      <c r="G1102" s="161"/>
    </row>
    <row r="1103" spans="4:7">
      <c r="D1103" s="160"/>
      <c r="F1103" s="70"/>
      <c r="G1103" s="161"/>
    </row>
    <row r="1104" spans="4:7">
      <c r="D1104" s="160"/>
      <c r="F1104" s="70"/>
      <c r="G1104" s="161"/>
    </row>
    <row r="1105" spans="4:7">
      <c r="D1105" s="160"/>
      <c r="F1105" s="70"/>
      <c r="G1105" s="161"/>
    </row>
    <row r="1106" spans="4:7">
      <c r="D1106" s="160"/>
      <c r="F1106" s="70"/>
      <c r="G1106" s="161"/>
    </row>
    <row r="1107" spans="4:7">
      <c r="D1107" s="160"/>
      <c r="F1107" s="70"/>
      <c r="G1107" s="161"/>
    </row>
    <row r="1108" spans="4:7">
      <c r="D1108" s="160"/>
      <c r="F1108" s="70"/>
      <c r="G1108" s="161"/>
    </row>
    <row r="1109" spans="4:7">
      <c r="D1109" s="160"/>
      <c r="F1109" s="70"/>
      <c r="G1109" s="161"/>
    </row>
    <row r="1110" spans="4:7">
      <c r="D1110" s="160"/>
      <c r="F1110" s="70"/>
      <c r="G1110" s="161"/>
    </row>
    <row r="1111" spans="4:7">
      <c r="D1111" s="160"/>
      <c r="F1111" s="70"/>
      <c r="G1111" s="161"/>
    </row>
    <row r="1112" spans="4:7">
      <c r="D1112" s="160"/>
      <c r="F1112" s="70"/>
      <c r="G1112" s="161"/>
    </row>
    <row r="1113" spans="4:7">
      <c r="D1113" s="160"/>
      <c r="F1113" s="70"/>
      <c r="G1113" s="161"/>
    </row>
    <row r="1114" spans="4:7">
      <c r="D1114" s="160"/>
      <c r="F1114" s="70"/>
      <c r="G1114" s="161"/>
    </row>
    <row r="1115" spans="4:7">
      <c r="D1115" s="160"/>
      <c r="F1115" s="70"/>
      <c r="G1115" s="161"/>
    </row>
    <row r="1116" spans="4:7">
      <c r="D1116" s="160"/>
      <c r="F1116" s="70"/>
      <c r="G1116" s="161"/>
    </row>
    <row r="1117" spans="4:7">
      <c r="D1117" s="160"/>
      <c r="F1117" s="70"/>
      <c r="G1117" s="161"/>
    </row>
    <row r="1118" spans="4:7">
      <c r="D1118" s="160"/>
      <c r="F1118" s="70"/>
      <c r="G1118" s="161"/>
    </row>
    <row r="1119" spans="4:7">
      <c r="D1119" s="160"/>
      <c r="F1119" s="70"/>
      <c r="G1119" s="161"/>
    </row>
    <row r="1120" spans="4:7">
      <c r="D1120" s="160"/>
      <c r="F1120" s="70"/>
      <c r="G1120" s="161"/>
    </row>
    <row r="1121" spans="4:7">
      <c r="D1121" s="160"/>
      <c r="F1121" s="70"/>
      <c r="G1121" s="161"/>
    </row>
    <row r="1122" spans="4:7">
      <c r="D1122" s="160"/>
      <c r="F1122" s="70"/>
      <c r="G1122" s="161"/>
    </row>
    <row r="1123" spans="4:7">
      <c r="D1123" s="160"/>
      <c r="F1123" s="70"/>
      <c r="G1123" s="161"/>
    </row>
    <row r="1124" spans="4:7">
      <c r="D1124" s="160"/>
      <c r="F1124" s="70"/>
      <c r="G1124" s="161"/>
    </row>
    <row r="1125" spans="4:7">
      <c r="D1125" s="160"/>
      <c r="F1125" s="70"/>
      <c r="G1125" s="161"/>
    </row>
    <row r="1126" spans="4:7">
      <c r="D1126" s="160"/>
      <c r="F1126" s="70"/>
      <c r="G1126" s="161"/>
    </row>
    <row r="1127" spans="4:7">
      <c r="D1127" s="160"/>
      <c r="F1127" s="70"/>
      <c r="G1127" s="161"/>
    </row>
    <row r="1128" spans="4:7">
      <c r="D1128" s="160"/>
      <c r="F1128" s="70"/>
      <c r="G1128" s="161"/>
    </row>
    <row r="1129" spans="4:7">
      <c r="D1129" s="160"/>
      <c r="F1129" s="70"/>
      <c r="G1129" s="161"/>
    </row>
    <row r="1130" spans="4:7">
      <c r="D1130" s="160"/>
      <c r="F1130" s="70"/>
      <c r="G1130" s="161"/>
    </row>
    <row r="1131" spans="4:7">
      <c r="D1131" s="160"/>
      <c r="F1131" s="70"/>
      <c r="G1131" s="161"/>
    </row>
    <row r="1132" spans="4:7">
      <c r="D1132" s="160"/>
      <c r="F1132" s="70"/>
      <c r="G1132" s="161"/>
    </row>
    <row r="1133" spans="4:7">
      <c r="D1133" s="160"/>
      <c r="F1133" s="70"/>
      <c r="G1133" s="161"/>
    </row>
    <row r="1134" spans="4:7">
      <c r="D1134" s="160"/>
      <c r="F1134" s="70"/>
      <c r="G1134" s="161"/>
    </row>
    <row r="1135" spans="4:7">
      <c r="D1135" s="160"/>
      <c r="F1135" s="70"/>
      <c r="G1135" s="161"/>
    </row>
    <row r="1136" spans="4:7">
      <c r="D1136" s="160"/>
      <c r="F1136" s="70"/>
      <c r="G1136" s="161"/>
    </row>
    <row r="1137" spans="4:7">
      <c r="D1137" s="160"/>
      <c r="F1137" s="70"/>
      <c r="G1137" s="161"/>
    </row>
    <row r="1138" spans="4:7">
      <c r="D1138" s="160"/>
      <c r="F1138" s="70"/>
      <c r="G1138" s="161"/>
    </row>
    <row r="1139" spans="4:7">
      <c r="D1139" s="160"/>
      <c r="F1139" s="70"/>
      <c r="G1139" s="161"/>
    </row>
    <row r="1140" spans="4:7">
      <c r="D1140" s="160"/>
      <c r="F1140" s="70"/>
      <c r="G1140" s="161"/>
    </row>
    <row r="1141" spans="4:7">
      <c r="D1141" s="160"/>
      <c r="F1141" s="70"/>
      <c r="G1141" s="161"/>
    </row>
    <row r="1142" spans="4:7">
      <c r="D1142" s="160"/>
      <c r="F1142" s="70"/>
      <c r="G1142" s="161"/>
    </row>
    <row r="1143" spans="4:7">
      <c r="D1143" s="160"/>
      <c r="F1143" s="70"/>
      <c r="G1143" s="161"/>
    </row>
    <row r="1144" spans="4:7">
      <c r="D1144" s="160"/>
      <c r="F1144" s="70"/>
      <c r="G1144" s="161"/>
    </row>
    <row r="1145" spans="4:7">
      <c r="D1145" s="160"/>
      <c r="F1145" s="70"/>
      <c r="G1145" s="161"/>
    </row>
    <row r="1146" spans="4:7">
      <c r="D1146" s="160"/>
      <c r="F1146" s="70"/>
      <c r="G1146" s="161"/>
    </row>
    <row r="1147" spans="4:7">
      <c r="D1147" s="160"/>
      <c r="F1147" s="70"/>
      <c r="G1147" s="161"/>
    </row>
    <row r="1148" spans="4:7">
      <c r="D1148" s="160"/>
      <c r="F1148" s="70"/>
      <c r="G1148" s="161"/>
    </row>
    <row r="1149" spans="4:7">
      <c r="D1149" s="160"/>
      <c r="F1149" s="70"/>
      <c r="G1149" s="161"/>
    </row>
    <row r="1150" spans="4:7">
      <c r="D1150" s="160"/>
      <c r="F1150" s="70"/>
      <c r="G1150" s="161"/>
    </row>
    <row r="1151" spans="4:7">
      <c r="D1151" s="160"/>
      <c r="F1151" s="70"/>
      <c r="G1151" s="161"/>
    </row>
    <row r="1152" spans="4:7">
      <c r="D1152" s="160"/>
      <c r="F1152" s="70"/>
      <c r="G1152" s="161"/>
    </row>
    <row r="1153" spans="4:7">
      <c r="D1153" s="160"/>
      <c r="F1153" s="70"/>
      <c r="G1153" s="161"/>
    </row>
    <row r="1154" spans="4:7">
      <c r="D1154" s="160"/>
      <c r="F1154" s="70"/>
      <c r="G1154" s="161"/>
    </row>
    <row r="1155" spans="4:7">
      <c r="D1155" s="160"/>
      <c r="F1155" s="70"/>
      <c r="G1155" s="161"/>
    </row>
    <row r="1156" spans="4:7">
      <c r="D1156" s="160"/>
      <c r="F1156" s="70"/>
      <c r="G1156" s="161"/>
    </row>
    <row r="1157" spans="4:7">
      <c r="D1157" s="160"/>
      <c r="F1157" s="70"/>
      <c r="G1157" s="161"/>
    </row>
    <row r="1158" spans="4:7">
      <c r="D1158" s="160"/>
      <c r="F1158" s="70"/>
      <c r="G1158" s="161"/>
    </row>
    <row r="1159" spans="4:7">
      <c r="D1159" s="160"/>
      <c r="F1159" s="70"/>
      <c r="G1159" s="161"/>
    </row>
    <row r="1160" spans="4:7">
      <c r="D1160" s="160"/>
      <c r="F1160" s="70"/>
      <c r="G1160" s="161"/>
    </row>
    <row r="1161" spans="4:7">
      <c r="D1161" s="160"/>
      <c r="F1161" s="70"/>
      <c r="G1161" s="161"/>
    </row>
    <row r="1162" spans="4:7">
      <c r="D1162" s="160"/>
      <c r="F1162" s="70"/>
      <c r="G1162" s="161"/>
    </row>
    <row r="1163" spans="4:7">
      <c r="D1163" s="160"/>
      <c r="F1163" s="70"/>
      <c r="G1163" s="161"/>
    </row>
    <row r="1164" spans="4:7">
      <c r="D1164" s="160"/>
      <c r="F1164" s="70"/>
      <c r="G1164" s="161"/>
    </row>
    <row r="1165" spans="4:7">
      <c r="D1165" s="160"/>
      <c r="F1165" s="70"/>
      <c r="G1165" s="161"/>
    </row>
    <row r="1166" spans="4:7">
      <c r="D1166" s="160"/>
      <c r="F1166" s="70"/>
      <c r="G1166" s="161"/>
    </row>
    <row r="1167" spans="4:7">
      <c r="D1167" s="160"/>
      <c r="F1167" s="70"/>
      <c r="G1167" s="161"/>
    </row>
    <row r="1168" spans="4:7">
      <c r="D1168" s="160"/>
      <c r="F1168" s="70"/>
      <c r="G1168" s="161"/>
    </row>
    <row r="1169" spans="4:7">
      <c r="D1169" s="160"/>
      <c r="F1169" s="70"/>
      <c r="G1169" s="161"/>
    </row>
    <row r="1170" spans="4:7">
      <c r="D1170" s="160"/>
      <c r="F1170" s="70"/>
      <c r="G1170" s="161"/>
    </row>
    <row r="1171" spans="4:7">
      <c r="D1171" s="160"/>
      <c r="F1171" s="70"/>
      <c r="G1171" s="161"/>
    </row>
    <row r="1172" spans="4:7">
      <c r="D1172" s="160"/>
      <c r="F1172" s="70"/>
      <c r="G1172" s="161"/>
    </row>
    <row r="1173" spans="4:7">
      <c r="D1173" s="160"/>
      <c r="F1173" s="70"/>
      <c r="G1173" s="161"/>
    </row>
    <row r="1174" spans="4:7">
      <c r="D1174" s="160"/>
      <c r="F1174" s="70"/>
      <c r="G1174" s="161"/>
    </row>
    <row r="1175" spans="4:7">
      <c r="D1175" s="160"/>
      <c r="F1175" s="70"/>
      <c r="G1175" s="161"/>
    </row>
    <row r="1176" spans="4:7">
      <c r="D1176" s="160"/>
      <c r="F1176" s="70"/>
      <c r="G1176" s="161"/>
    </row>
    <row r="1177" spans="4:7">
      <c r="D1177" s="160"/>
      <c r="F1177" s="70"/>
      <c r="G1177" s="161"/>
    </row>
    <row r="1178" spans="4:7">
      <c r="D1178" s="160"/>
      <c r="F1178" s="70"/>
      <c r="G1178" s="161"/>
    </row>
    <row r="1179" spans="4:7">
      <c r="D1179" s="160"/>
      <c r="F1179" s="70"/>
      <c r="G1179" s="161"/>
    </row>
    <row r="1180" spans="4:7">
      <c r="D1180" s="160"/>
      <c r="F1180" s="70"/>
      <c r="G1180" s="161"/>
    </row>
    <row r="1181" spans="4:7">
      <c r="D1181" s="160"/>
      <c r="F1181" s="70"/>
      <c r="G1181" s="161"/>
    </row>
    <row r="1182" spans="4:7">
      <c r="D1182" s="160"/>
      <c r="F1182" s="70"/>
      <c r="G1182" s="161"/>
    </row>
    <row r="1183" spans="4:7">
      <c r="D1183" s="160"/>
      <c r="F1183" s="70"/>
      <c r="G1183" s="161"/>
    </row>
    <row r="1184" spans="4:7">
      <c r="D1184" s="160"/>
      <c r="F1184" s="70"/>
      <c r="G1184" s="161"/>
    </row>
    <row r="1185" spans="4:7">
      <c r="D1185" s="160"/>
      <c r="F1185" s="70"/>
      <c r="G1185" s="161"/>
    </row>
    <row r="1186" spans="4:7">
      <c r="D1186" s="160"/>
      <c r="F1186" s="70"/>
      <c r="G1186" s="161"/>
    </row>
    <row r="1187" spans="4:7">
      <c r="D1187" s="160"/>
      <c r="F1187" s="70"/>
      <c r="G1187" s="161"/>
    </row>
    <row r="1188" spans="4:7">
      <c r="D1188" s="160"/>
      <c r="F1188" s="70"/>
      <c r="G1188" s="161"/>
    </row>
    <row r="1189" spans="4:7">
      <c r="D1189" s="160"/>
      <c r="F1189" s="70"/>
      <c r="G1189" s="161"/>
    </row>
    <row r="1190" spans="4:7">
      <c r="D1190" s="160"/>
      <c r="F1190" s="70"/>
      <c r="G1190" s="161"/>
    </row>
    <row r="1191" spans="4:7">
      <c r="D1191" s="160"/>
      <c r="F1191" s="70"/>
      <c r="G1191" s="161"/>
    </row>
    <row r="1192" spans="4:7">
      <c r="D1192" s="160"/>
      <c r="F1192" s="70"/>
      <c r="G1192" s="161"/>
    </row>
    <row r="1193" spans="4:7">
      <c r="D1193" s="160"/>
      <c r="F1193" s="70"/>
      <c r="G1193" s="161"/>
    </row>
    <row r="1194" spans="4:7">
      <c r="D1194" s="160"/>
      <c r="F1194" s="70"/>
      <c r="G1194" s="161"/>
    </row>
    <row r="1195" spans="4:7">
      <c r="D1195" s="160"/>
      <c r="F1195" s="70"/>
      <c r="G1195" s="161"/>
    </row>
    <row r="1196" spans="4:7">
      <c r="D1196" s="160"/>
      <c r="F1196" s="70"/>
      <c r="G1196" s="161"/>
    </row>
    <row r="1197" spans="4:7">
      <c r="D1197" s="160"/>
      <c r="F1197" s="70"/>
      <c r="G1197" s="161"/>
    </row>
    <row r="1198" spans="4:7">
      <c r="D1198" s="160"/>
      <c r="F1198" s="70"/>
      <c r="G1198" s="161"/>
    </row>
    <row r="1199" spans="4:7">
      <c r="D1199" s="160"/>
      <c r="F1199" s="70"/>
      <c r="G1199" s="161"/>
    </row>
    <row r="1200" spans="4:7">
      <c r="D1200" s="160"/>
      <c r="F1200" s="70"/>
      <c r="G1200" s="161"/>
    </row>
    <row r="1201" spans="4:7">
      <c r="D1201" s="160"/>
      <c r="F1201" s="70"/>
      <c r="G1201" s="161"/>
    </row>
    <row r="1202" spans="4:7">
      <c r="D1202" s="160"/>
      <c r="F1202" s="70"/>
      <c r="G1202" s="161"/>
    </row>
    <row r="1203" spans="4:7">
      <c r="D1203" s="160"/>
      <c r="F1203" s="70"/>
      <c r="G1203" s="161"/>
    </row>
    <row r="1204" spans="4:7">
      <c r="D1204" s="160"/>
      <c r="F1204" s="70"/>
      <c r="G1204" s="161"/>
    </row>
    <row r="1205" spans="4:7">
      <c r="D1205" s="160"/>
      <c r="F1205" s="70"/>
      <c r="G1205" s="161"/>
    </row>
    <row r="1206" spans="4:7">
      <c r="D1206" s="160"/>
      <c r="F1206" s="70"/>
      <c r="G1206" s="161"/>
    </row>
    <row r="1207" spans="4:7">
      <c r="D1207" s="160"/>
      <c r="F1207" s="70"/>
      <c r="G1207" s="161"/>
    </row>
    <row r="1208" spans="4:7">
      <c r="D1208" s="160"/>
      <c r="F1208" s="70"/>
      <c r="G1208" s="161"/>
    </row>
    <row r="1209" spans="4:7">
      <c r="D1209" s="160"/>
      <c r="F1209" s="70"/>
      <c r="G1209" s="161"/>
    </row>
    <row r="1210" spans="4:7">
      <c r="D1210" s="160"/>
      <c r="F1210" s="70"/>
      <c r="G1210" s="161"/>
    </row>
    <row r="1211" spans="4:7">
      <c r="D1211" s="160"/>
      <c r="F1211" s="70"/>
      <c r="G1211" s="161"/>
    </row>
    <row r="1212" spans="4:7">
      <c r="D1212" s="160"/>
      <c r="F1212" s="70"/>
      <c r="G1212" s="161"/>
    </row>
    <row r="1213" spans="4:7">
      <c r="D1213" s="160"/>
      <c r="F1213" s="70"/>
      <c r="G1213" s="161"/>
    </row>
    <row r="1214" spans="4:7">
      <c r="D1214" s="160"/>
      <c r="F1214" s="70"/>
      <c r="G1214" s="161"/>
    </row>
    <row r="1215" spans="4:7">
      <c r="D1215" s="160"/>
      <c r="F1215" s="70"/>
      <c r="G1215" s="161"/>
    </row>
    <row r="1216" spans="4:7">
      <c r="D1216" s="160"/>
      <c r="F1216" s="70"/>
      <c r="G1216" s="161"/>
    </row>
    <row r="1217" spans="4:7">
      <c r="D1217" s="160"/>
      <c r="F1217" s="70"/>
      <c r="G1217" s="161"/>
    </row>
    <row r="1218" spans="4:7">
      <c r="D1218" s="160"/>
      <c r="F1218" s="70"/>
      <c r="G1218" s="161"/>
    </row>
    <row r="1219" spans="4:7">
      <c r="D1219" s="160"/>
      <c r="F1219" s="70"/>
      <c r="G1219" s="161"/>
    </row>
    <row r="1220" spans="4:7">
      <c r="D1220" s="160"/>
      <c r="F1220" s="70"/>
      <c r="G1220" s="161"/>
    </row>
    <row r="1221" spans="4:7">
      <c r="D1221" s="160"/>
      <c r="F1221" s="70"/>
      <c r="G1221" s="161"/>
    </row>
    <row r="1222" spans="4:7">
      <c r="D1222" s="160"/>
      <c r="F1222" s="70"/>
      <c r="G1222" s="161"/>
    </row>
    <row r="1223" spans="4:7">
      <c r="D1223" s="160"/>
      <c r="F1223" s="70"/>
      <c r="G1223" s="161"/>
    </row>
    <row r="1224" spans="4:7">
      <c r="D1224" s="160"/>
      <c r="F1224" s="70"/>
      <c r="G1224" s="161"/>
    </row>
    <row r="1225" spans="4:7">
      <c r="D1225" s="160"/>
      <c r="F1225" s="70"/>
      <c r="G1225" s="161"/>
    </row>
    <row r="1226" spans="4:7">
      <c r="D1226" s="160"/>
      <c r="F1226" s="70"/>
      <c r="G1226" s="161"/>
    </row>
    <row r="1227" spans="4:7">
      <c r="D1227" s="160"/>
      <c r="F1227" s="70"/>
      <c r="G1227" s="161"/>
    </row>
    <row r="1228" spans="4:7">
      <c r="D1228" s="160"/>
      <c r="F1228" s="70"/>
      <c r="G1228" s="161"/>
    </row>
    <row r="1229" spans="4:7">
      <c r="D1229" s="160"/>
      <c r="F1229" s="70"/>
      <c r="G1229" s="161"/>
    </row>
    <row r="1230" spans="4:7">
      <c r="D1230" s="160"/>
      <c r="F1230" s="70"/>
      <c r="G1230" s="161"/>
    </row>
    <row r="1231" spans="4:7">
      <c r="D1231" s="160"/>
      <c r="F1231" s="70"/>
      <c r="G1231" s="161"/>
    </row>
    <row r="1232" spans="4:7">
      <c r="D1232" s="160"/>
      <c r="F1232" s="70"/>
      <c r="G1232" s="161"/>
    </row>
    <row r="1233" spans="4:7">
      <c r="D1233" s="160"/>
      <c r="F1233" s="70"/>
      <c r="G1233" s="161"/>
    </row>
    <row r="1234" spans="4:7">
      <c r="D1234" s="160"/>
      <c r="F1234" s="70"/>
      <c r="G1234" s="161"/>
    </row>
    <row r="1235" spans="4:7">
      <c r="D1235" s="160"/>
      <c r="F1235" s="70"/>
      <c r="G1235" s="161"/>
    </row>
    <row r="1236" spans="4:7">
      <c r="D1236" s="160"/>
      <c r="F1236" s="70"/>
      <c r="G1236" s="161"/>
    </row>
    <row r="1237" spans="4:7">
      <c r="D1237" s="160"/>
      <c r="F1237" s="70"/>
      <c r="G1237" s="161"/>
    </row>
    <row r="1238" spans="4:7">
      <c r="D1238" s="160"/>
      <c r="F1238" s="70"/>
      <c r="G1238" s="161"/>
    </row>
    <row r="1239" spans="4:7">
      <c r="D1239" s="160"/>
      <c r="F1239" s="70"/>
      <c r="G1239" s="161"/>
    </row>
    <row r="1240" spans="4:7">
      <c r="D1240" s="160"/>
      <c r="F1240" s="70"/>
      <c r="G1240" s="161"/>
    </row>
    <row r="1241" spans="4:7">
      <c r="D1241" s="160"/>
      <c r="F1241" s="70"/>
      <c r="G1241" s="161"/>
    </row>
    <row r="1242" spans="4:7">
      <c r="D1242" s="160"/>
      <c r="F1242" s="70"/>
      <c r="G1242" s="161"/>
    </row>
    <row r="1243" spans="4:7">
      <c r="D1243" s="160"/>
      <c r="F1243" s="70"/>
      <c r="G1243" s="161"/>
    </row>
    <row r="1244" spans="4:7">
      <c r="D1244" s="160"/>
      <c r="F1244" s="70"/>
      <c r="G1244" s="161"/>
    </row>
    <row r="1245" spans="4:7">
      <c r="D1245" s="160"/>
      <c r="F1245" s="70"/>
      <c r="G1245" s="161"/>
    </row>
    <row r="1246" spans="4:7">
      <c r="D1246" s="160"/>
      <c r="F1246" s="70"/>
      <c r="G1246" s="161"/>
    </row>
    <row r="1247" spans="4:7">
      <c r="D1247" s="160"/>
      <c r="F1247" s="70"/>
      <c r="G1247" s="161"/>
    </row>
    <row r="1248" spans="4:7">
      <c r="D1248" s="160"/>
      <c r="F1248" s="70"/>
      <c r="G1248" s="161"/>
    </row>
    <row r="1249" spans="4:7">
      <c r="D1249" s="160"/>
      <c r="F1249" s="70"/>
      <c r="G1249" s="161"/>
    </row>
    <row r="1250" spans="4:7">
      <c r="D1250" s="160"/>
      <c r="F1250" s="70"/>
      <c r="G1250" s="161"/>
    </row>
    <row r="1251" spans="4:7">
      <c r="D1251" s="160"/>
      <c r="F1251" s="70"/>
      <c r="G1251" s="161"/>
    </row>
    <row r="1252" spans="4:7">
      <c r="D1252" s="160"/>
      <c r="F1252" s="70"/>
      <c r="G1252" s="161"/>
    </row>
    <row r="1253" spans="4:7">
      <c r="D1253" s="160"/>
      <c r="F1253" s="70"/>
      <c r="G1253" s="161"/>
    </row>
    <row r="1254" spans="4:7">
      <c r="D1254" s="160"/>
      <c r="F1254" s="70"/>
      <c r="G1254" s="161"/>
    </row>
    <row r="1255" spans="4:7">
      <c r="D1255" s="160"/>
      <c r="F1255" s="70"/>
      <c r="G1255" s="161"/>
    </row>
    <row r="1256" spans="4:7">
      <c r="D1256" s="160"/>
      <c r="F1256" s="70"/>
      <c r="G1256" s="161"/>
    </row>
    <row r="1257" spans="4:7">
      <c r="D1257" s="160"/>
      <c r="F1257" s="70"/>
      <c r="G1257" s="161"/>
    </row>
    <row r="1258" spans="4:7">
      <c r="D1258" s="160"/>
      <c r="F1258" s="70"/>
      <c r="G1258" s="161"/>
    </row>
    <row r="1259" spans="4:7">
      <c r="D1259" s="160"/>
      <c r="F1259" s="70"/>
      <c r="G1259" s="161"/>
    </row>
    <row r="1260" spans="4:7">
      <c r="D1260" s="160"/>
      <c r="F1260" s="70"/>
      <c r="G1260" s="161"/>
    </row>
    <row r="1261" spans="4:7">
      <c r="D1261" s="160"/>
      <c r="F1261" s="70"/>
      <c r="G1261" s="161"/>
    </row>
    <row r="1262" spans="4:7">
      <c r="D1262" s="160"/>
      <c r="F1262" s="70"/>
      <c r="G1262" s="161"/>
    </row>
    <row r="1263" spans="4:7">
      <c r="D1263" s="160"/>
      <c r="F1263" s="70"/>
      <c r="G1263" s="161"/>
    </row>
    <row r="1264" spans="4:7">
      <c r="D1264" s="160"/>
      <c r="F1264" s="70"/>
      <c r="G1264" s="161"/>
    </row>
    <row r="1265" spans="4:7">
      <c r="D1265" s="160"/>
      <c r="F1265" s="70"/>
      <c r="G1265" s="161"/>
    </row>
    <row r="1266" spans="4:7">
      <c r="D1266" s="160"/>
      <c r="F1266" s="70"/>
      <c r="G1266" s="161"/>
    </row>
    <row r="1267" spans="4:7">
      <c r="D1267" s="160"/>
      <c r="F1267" s="70"/>
      <c r="G1267" s="161"/>
    </row>
    <row r="1268" spans="4:7">
      <c r="D1268" s="160"/>
      <c r="F1268" s="70"/>
      <c r="G1268" s="161"/>
    </row>
    <row r="1269" spans="4:7">
      <c r="D1269" s="160"/>
      <c r="F1269" s="70"/>
      <c r="G1269" s="161"/>
    </row>
    <row r="1270" spans="4:7">
      <c r="D1270" s="160"/>
      <c r="F1270" s="70"/>
      <c r="G1270" s="161"/>
    </row>
    <row r="1271" spans="4:7">
      <c r="D1271" s="160"/>
      <c r="F1271" s="70"/>
      <c r="G1271" s="161"/>
    </row>
    <row r="1272" spans="4:7">
      <c r="D1272" s="160"/>
      <c r="F1272" s="70"/>
      <c r="G1272" s="161"/>
    </row>
    <row r="1273" spans="4:7">
      <c r="D1273" s="160"/>
      <c r="F1273" s="70"/>
      <c r="G1273" s="161"/>
    </row>
    <row r="1274" spans="4:7">
      <c r="D1274" s="160"/>
      <c r="F1274" s="70"/>
      <c r="G1274" s="161"/>
    </row>
    <row r="1275" spans="4:7">
      <c r="D1275" s="160"/>
      <c r="F1275" s="70"/>
      <c r="G1275" s="161"/>
    </row>
    <row r="1276" spans="4:7">
      <c r="D1276" s="160"/>
      <c r="F1276" s="70"/>
      <c r="G1276" s="161"/>
    </row>
    <row r="1277" spans="4:7">
      <c r="D1277" s="160"/>
      <c r="F1277" s="70"/>
      <c r="G1277" s="161"/>
    </row>
    <row r="1278" spans="4:7">
      <c r="D1278" s="160"/>
      <c r="F1278" s="70"/>
      <c r="G1278" s="161"/>
    </row>
    <row r="1279" spans="4:7">
      <c r="D1279" s="160"/>
      <c r="F1279" s="70"/>
      <c r="G1279" s="161"/>
    </row>
    <row r="1280" spans="4:7">
      <c r="D1280" s="160"/>
      <c r="F1280" s="70"/>
      <c r="G1280" s="161"/>
    </row>
    <row r="1281" spans="4:7">
      <c r="D1281" s="160"/>
      <c r="F1281" s="70"/>
      <c r="G1281" s="161"/>
    </row>
    <row r="1282" spans="4:7">
      <c r="D1282" s="160"/>
      <c r="F1282" s="70"/>
      <c r="G1282" s="161"/>
    </row>
    <row r="1283" spans="4:7">
      <c r="D1283" s="160"/>
      <c r="F1283" s="70"/>
      <c r="G1283" s="161"/>
    </row>
    <row r="1284" spans="4:7">
      <c r="D1284" s="160"/>
      <c r="F1284" s="70"/>
      <c r="G1284" s="161"/>
    </row>
    <row r="1285" spans="4:7">
      <c r="D1285" s="160"/>
      <c r="F1285" s="70"/>
      <c r="G1285" s="161"/>
    </row>
    <row r="1286" spans="4:7">
      <c r="D1286" s="160"/>
      <c r="F1286" s="70"/>
      <c r="G1286" s="161"/>
    </row>
    <row r="1287" spans="4:7">
      <c r="D1287" s="160"/>
      <c r="F1287" s="70"/>
      <c r="G1287" s="161"/>
    </row>
    <row r="1288" spans="4:7">
      <c r="D1288" s="160"/>
      <c r="F1288" s="70"/>
      <c r="G1288" s="161"/>
    </row>
    <row r="1289" spans="4:7">
      <c r="D1289" s="160"/>
      <c r="F1289" s="70"/>
      <c r="G1289" s="161"/>
    </row>
    <row r="1290" spans="4:7">
      <c r="D1290" s="160"/>
      <c r="F1290" s="70"/>
      <c r="G1290" s="161"/>
    </row>
    <row r="1291" spans="4:7">
      <c r="D1291" s="160"/>
      <c r="F1291" s="70"/>
      <c r="G1291" s="161"/>
    </row>
    <row r="1292" spans="4:7">
      <c r="D1292" s="160"/>
      <c r="F1292" s="70"/>
      <c r="G1292" s="161"/>
    </row>
    <row r="1293" spans="4:7">
      <c r="D1293" s="160"/>
      <c r="F1293" s="70"/>
      <c r="G1293" s="161"/>
    </row>
    <row r="1294" spans="4:7">
      <c r="D1294" s="160"/>
      <c r="F1294" s="70"/>
      <c r="G1294" s="161"/>
    </row>
    <row r="1295" spans="4:7">
      <c r="D1295" s="160"/>
      <c r="F1295" s="70"/>
      <c r="G1295" s="161"/>
    </row>
    <row r="1296" spans="4:7">
      <c r="D1296" s="160"/>
      <c r="F1296" s="70"/>
      <c r="G1296" s="161"/>
    </row>
    <row r="1297" spans="4:7">
      <c r="D1297" s="160"/>
      <c r="F1297" s="70"/>
      <c r="G1297" s="161"/>
    </row>
    <row r="1298" spans="4:7">
      <c r="D1298" s="160"/>
      <c r="F1298" s="70"/>
      <c r="G1298" s="161"/>
    </row>
    <row r="1299" spans="4:7">
      <c r="D1299" s="160"/>
      <c r="F1299" s="70"/>
      <c r="G1299" s="161"/>
    </row>
    <row r="1300" spans="4:7">
      <c r="D1300" s="160"/>
      <c r="F1300" s="70"/>
      <c r="G1300" s="161"/>
    </row>
    <row r="1301" spans="4:7">
      <c r="D1301" s="160"/>
      <c r="F1301" s="70"/>
      <c r="G1301" s="161"/>
    </row>
    <row r="1302" spans="4:7">
      <c r="D1302" s="160"/>
      <c r="F1302" s="70"/>
      <c r="G1302" s="161"/>
    </row>
    <row r="1303" spans="4:7">
      <c r="D1303" s="160"/>
      <c r="F1303" s="70"/>
      <c r="G1303" s="161"/>
    </row>
    <row r="1304" spans="4:7">
      <c r="D1304" s="160"/>
      <c r="F1304" s="70"/>
      <c r="G1304" s="161"/>
    </row>
    <row r="1305" spans="4:7">
      <c r="D1305" s="160"/>
      <c r="F1305" s="70"/>
      <c r="G1305" s="161"/>
    </row>
    <row r="1306" spans="4:7">
      <c r="D1306" s="160"/>
      <c r="F1306" s="70"/>
      <c r="G1306" s="161"/>
    </row>
    <row r="1307" spans="4:7">
      <c r="D1307" s="160"/>
      <c r="F1307" s="70"/>
      <c r="G1307" s="161"/>
    </row>
    <row r="1308" spans="4:7">
      <c r="D1308" s="160"/>
      <c r="F1308" s="70"/>
      <c r="G1308" s="161"/>
    </row>
    <row r="1309" spans="4:7">
      <c r="D1309" s="160"/>
      <c r="F1309" s="70"/>
      <c r="G1309" s="161"/>
    </row>
    <row r="1310" spans="4:7">
      <c r="D1310" s="160"/>
      <c r="F1310" s="70"/>
      <c r="G1310" s="161"/>
    </row>
    <row r="1311" spans="4:7">
      <c r="D1311" s="160"/>
      <c r="F1311" s="70"/>
      <c r="G1311" s="161"/>
    </row>
    <row r="1312" spans="4:7">
      <c r="D1312" s="160"/>
      <c r="F1312" s="70"/>
      <c r="G1312" s="161"/>
    </row>
    <row r="1313" spans="4:7">
      <c r="D1313" s="160"/>
      <c r="F1313" s="70"/>
      <c r="G1313" s="161"/>
    </row>
    <row r="1314" spans="4:7">
      <c r="D1314" s="160"/>
      <c r="F1314" s="70"/>
      <c r="G1314" s="161"/>
    </row>
    <row r="1315" spans="4:7">
      <c r="D1315" s="160"/>
      <c r="F1315" s="70"/>
      <c r="G1315" s="161"/>
    </row>
    <row r="1316" spans="4:7">
      <c r="D1316" s="160"/>
      <c r="F1316" s="70"/>
      <c r="G1316" s="161"/>
    </row>
    <row r="1317" spans="4:7">
      <c r="D1317" s="160"/>
      <c r="F1317" s="70"/>
      <c r="G1317" s="161"/>
    </row>
    <row r="1318" spans="4:7">
      <c r="D1318" s="160"/>
      <c r="F1318" s="70"/>
      <c r="G1318" s="161"/>
    </row>
    <row r="1319" spans="4:7">
      <c r="D1319" s="160"/>
      <c r="F1319" s="70"/>
      <c r="G1319" s="161"/>
    </row>
    <row r="1320" spans="4:7">
      <c r="D1320" s="160"/>
      <c r="F1320" s="70"/>
      <c r="G1320" s="161"/>
    </row>
    <row r="1321" spans="4:7">
      <c r="D1321" s="160"/>
      <c r="F1321" s="70"/>
      <c r="G1321" s="161"/>
    </row>
    <row r="1322" spans="4:7">
      <c r="D1322" s="160"/>
      <c r="F1322" s="70"/>
      <c r="G1322" s="161"/>
    </row>
    <row r="1323" spans="4:7">
      <c r="D1323" s="160"/>
      <c r="F1323" s="70"/>
      <c r="G1323" s="161"/>
    </row>
    <row r="1324" spans="4:7">
      <c r="D1324" s="160"/>
      <c r="F1324" s="70"/>
      <c r="G1324" s="161"/>
    </row>
    <row r="1325" spans="4:7">
      <c r="D1325" s="160"/>
      <c r="F1325" s="70"/>
      <c r="G1325" s="161"/>
    </row>
    <row r="1326" spans="4:7">
      <c r="D1326" s="160"/>
      <c r="F1326" s="70"/>
      <c r="G1326" s="161"/>
    </row>
    <row r="1327" spans="4:7">
      <c r="D1327" s="160"/>
      <c r="F1327" s="70"/>
      <c r="G1327" s="161"/>
    </row>
    <row r="1328" spans="4:7">
      <c r="D1328" s="160"/>
      <c r="F1328" s="70"/>
      <c r="G1328" s="161"/>
    </row>
    <row r="1329" spans="4:7">
      <c r="D1329" s="160"/>
      <c r="F1329" s="70"/>
      <c r="G1329" s="161"/>
    </row>
    <row r="1330" spans="4:7">
      <c r="D1330" s="160"/>
      <c r="F1330" s="70"/>
      <c r="G1330" s="161"/>
    </row>
    <row r="1331" spans="4:7">
      <c r="D1331" s="160"/>
      <c r="F1331" s="70"/>
      <c r="G1331" s="161"/>
    </row>
    <row r="1332" spans="4:7">
      <c r="D1332" s="160"/>
      <c r="F1332" s="70"/>
      <c r="G1332" s="161"/>
    </row>
    <row r="1333" spans="4:7">
      <c r="D1333" s="160"/>
      <c r="F1333" s="70"/>
      <c r="G1333" s="161"/>
    </row>
    <row r="1334" spans="4:7">
      <c r="D1334" s="160"/>
      <c r="F1334" s="70"/>
      <c r="G1334" s="161"/>
    </row>
    <row r="1335" spans="4:7">
      <c r="D1335" s="160"/>
      <c r="F1335" s="70"/>
      <c r="G1335" s="161"/>
    </row>
    <row r="1336" spans="4:7">
      <c r="D1336" s="160"/>
      <c r="F1336" s="70"/>
      <c r="G1336" s="161"/>
    </row>
    <row r="1337" spans="4:7">
      <c r="D1337" s="160"/>
      <c r="F1337" s="70"/>
      <c r="G1337" s="161"/>
    </row>
    <row r="1338" spans="4:7">
      <c r="D1338" s="160"/>
      <c r="F1338" s="70"/>
      <c r="G1338" s="161"/>
    </row>
    <row r="1339" spans="4:7">
      <c r="D1339" s="160"/>
      <c r="F1339" s="70"/>
      <c r="G1339" s="161"/>
    </row>
    <row r="1340" spans="4:7">
      <c r="D1340" s="160"/>
      <c r="F1340" s="70"/>
      <c r="G1340" s="161"/>
    </row>
    <row r="1341" spans="4:7">
      <c r="D1341" s="160"/>
      <c r="F1341" s="70"/>
      <c r="G1341" s="161"/>
    </row>
    <row r="1342" spans="4:7">
      <c r="D1342" s="160"/>
      <c r="F1342" s="70"/>
      <c r="G1342" s="161"/>
    </row>
    <row r="1343" spans="4:7">
      <c r="D1343" s="160"/>
      <c r="F1343" s="70"/>
      <c r="G1343" s="161"/>
    </row>
    <row r="1344" spans="4:7">
      <c r="D1344" s="160"/>
      <c r="F1344" s="70"/>
      <c r="G1344" s="161"/>
    </row>
    <row r="1345" spans="4:7">
      <c r="D1345" s="160"/>
      <c r="F1345" s="70"/>
      <c r="G1345" s="161"/>
    </row>
    <row r="1346" spans="4:7">
      <c r="D1346" s="160"/>
      <c r="F1346" s="70"/>
      <c r="G1346" s="161"/>
    </row>
    <row r="1347" spans="4:7">
      <c r="D1347" s="160"/>
      <c r="F1347" s="70"/>
      <c r="G1347" s="161"/>
    </row>
    <row r="1348" spans="4:7">
      <c r="D1348" s="160"/>
      <c r="F1348" s="70"/>
      <c r="G1348" s="161"/>
    </row>
    <row r="1349" spans="4:7">
      <c r="D1349" s="160"/>
      <c r="F1349" s="70"/>
      <c r="G1349" s="161"/>
    </row>
    <row r="1350" spans="4:7">
      <c r="D1350" s="160"/>
      <c r="F1350" s="70"/>
      <c r="G1350" s="161"/>
    </row>
    <row r="1351" spans="4:7">
      <c r="D1351" s="160"/>
      <c r="F1351" s="70"/>
      <c r="G1351" s="161"/>
    </row>
    <row r="1352" spans="4:7">
      <c r="D1352" s="160"/>
      <c r="F1352" s="70"/>
      <c r="G1352" s="161"/>
    </row>
    <row r="1353" spans="4:7">
      <c r="D1353" s="160"/>
      <c r="F1353" s="70"/>
      <c r="G1353" s="161"/>
    </row>
    <row r="1354" spans="4:7">
      <c r="D1354" s="160"/>
      <c r="F1354" s="70"/>
      <c r="G1354" s="161"/>
    </row>
    <row r="1355" spans="4:7">
      <c r="D1355" s="160"/>
      <c r="F1355" s="70"/>
      <c r="G1355" s="161"/>
    </row>
    <row r="1356" spans="4:7">
      <c r="D1356" s="160"/>
      <c r="F1356" s="70"/>
      <c r="G1356" s="161"/>
    </row>
    <row r="1357" spans="4:7">
      <c r="D1357" s="160"/>
      <c r="F1357" s="70"/>
      <c r="G1357" s="161"/>
    </row>
    <row r="1358" spans="4:7">
      <c r="D1358" s="160"/>
      <c r="F1358" s="70"/>
      <c r="G1358" s="161"/>
    </row>
    <row r="1359" spans="4:7">
      <c r="D1359" s="160"/>
      <c r="F1359" s="70"/>
      <c r="G1359" s="161"/>
    </row>
    <row r="1360" spans="4:7">
      <c r="D1360" s="160"/>
      <c r="F1360" s="70"/>
      <c r="G1360" s="161"/>
    </row>
    <row r="1361" spans="4:7">
      <c r="D1361" s="160"/>
      <c r="F1361" s="70"/>
      <c r="G1361" s="161"/>
    </row>
    <row r="1362" spans="4:7">
      <c r="D1362" s="160"/>
      <c r="F1362" s="70"/>
      <c r="G1362" s="161"/>
    </row>
    <row r="1363" spans="4:7">
      <c r="D1363" s="160"/>
      <c r="F1363" s="70"/>
      <c r="G1363" s="161"/>
    </row>
    <row r="1364" spans="4:7">
      <c r="D1364" s="160"/>
      <c r="F1364" s="70"/>
      <c r="G1364" s="161"/>
    </row>
    <row r="1365" spans="4:7">
      <c r="D1365" s="160"/>
      <c r="F1365" s="70"/>
      <c r="G1365" s="161"/>
    </row>
    <row r="1366" spans="4:7">
      <c r="D1366" s="160"/>
      <c r="F1366" s="70"/>
      <c r="G1366" s="161"/>
    </row>
    <row r="1367" spans="4:7">
      <c r="D1367" s="160"/>
      <c r="F1367" s="70"/>
      <c r="G1367" s="161"/>
    </row>
    <row r="1368" spans="4:7">
      <c r="D1368" s="160"/>
      <c r="F1368" s="70"/>
      <c r="G1368" s="161"/>
    </row>
    <row r="1369" spans="4:7">
      <c r="D1369" s="160"/>
      <c r="F1369" s="70"/>
      <c r="G1369" s="161"/>
    </row>
    <row r="1370" spans="4:7">
      <c r="D1370" s="160"/>
      <c r="F1370" s="70"/>
      <c r="G1370" s="161"/>
    </row>
    <row r="1371" spans="4:7">
      <c r="D1371" s="160"/>
      <c r="F1371" s="70"/>
      <c r="G1371" s="161"/>
    </row>
    <row r="1372" spans="4:7">
      <c r="D1372" s="160"/>
      <c r="F1372" s="70"/>
      <c r="G1372" s="161"/>
    </row>
    <row r="1373" spans="4:7">
      <c r="D1373" s="160"/>
      <c r="F1373" s="70"/>
      <c r="G1373" s="161"/>
    </row>
    <row r="1374" spans="4:7">
      <c r="D1374" s="160"/>
      <c r="F1374" s="70"/>
      <c r="G1374" s="161"/>
    </row>
    <row r="1375" spans="4:7">
      <c r="D1375" s="160"/>
      <c r="F1375" s="70"/>
      <c r="G1375" s="161"/>
    </row>
    <row r="1376" spans="4:7">
      <c r="D1376" s="160"/>
      <c r="F1376" s="70"/>
      <c r="G1376" s="161"/>
    </row>
    <row r="1377" spans="4:7">
      <c r="D1377" s="160"/>
      <c r="F1377" s="70"/>
      <c r="G1377" s="161"/>
    </row>
    <row r="1378" spans="4:7">
      <c r="D1378" s="160"/>
      <c r="F1378" s="70"/>
      <c r="G1378" s="161"/>
    </row>
    <row r="1379" spans="4:7">
      <c r="D1379" s="160"/>
      <c r="F1379" s="70"/>
      <c r="G1379" s="161"/>
    </row>
    <row r="1380" spans="4:7">
      <c r="D1380" s="160"/>
      <c r="F1380" s="70"/>
      <c r="G1380" s="161"/>
    </row>
    <row r="1381" spans="4:7">
      <c r="D1381" s="160"/>
      <c r="F1381" s="70"/>
      <c r="G1381" s="161"/>
    </row>
    <row r="1382" spans="4:7">
      <c r="D1382" s="160"/>
      <c r="F1382" s="70"/>
      <c r="G1382" s="161"/>
    </row>
    <row r="1383" spans="4:7">
      <c r="D1383" s="160"/>
      <c r="F1383" s="70"/>
      <c r="G1383" s="161"/>
    </row>
    <row r="1384" spans="4:7">
      <c r="D1384" s="160"/>
      <c r="F1384" s="70"/>
      <c r="G1384" s="161"/>
    </row>
    <row r="1385" spans="4:7">
      <c r="D1385" s="160"/>
      <c r="F1385" s="70"/>
      <c r="G1385" s="161"/>
    </row>
    <row r="1386" spans="4:7">
      <c r="D1386" s="160"/>
      <c r="F1386" s="70"/>
      <c r="G1386" s="161"/>
    </row>
    <row r="1387" spans="4:7">
      <c r="D1387" s="160"/>
      <c r="F1387" s="70"/>
      <c r="G1387" s="161"/>
    </row>
    <row r="1388" spans="4:7">
      <c r="D1388" s="160"/>
      <c r="F1388" s="70"/>
      <c r="G1388" s="161"/>
    </row>
    <row r="1389" spans="4:7">
      <c r="D1389" s="160"/>
      <c r="F1389" s="70"/>
      <c r="G1389" s="161"/>
    </row>
    <row r="1390" spans="4:7">
      <c r="D1390" s="160"/>
      <c r="F1390" s="70"/>
      <c r="G1390" s="161"/>
    </row>
    <row r="1391" spans="4:7">
      <c r="D1391" s="160"/>
      <c r="F1391" s="70"/>
      <c r="G1391" s="161"/>
    </row>
    <row r="1392" spans="4:7">
      <c r="D1392" s="160"/>
      <c r="F1392" s="70"/>
      <c r="G1392" s="161"/>
    </row>
    <row r="1393" spans="4:7">
      <c r="D1393" s="160"/>
      <c r="F1393" s="70"/>
      <c r="G1393" s="161"/>
    </row>
    <row r="1394" spans="4:7">
      <c r="D1394" s="160"/>
      <c r="F1394" s="70"/>
      <c r="G1394" s="161"/>
    </row>
    <row r="1395" spans="4:7">
      <c r="D1395" s="160"/>
      <c r="F1395" s="70"/>
      <c r="G1395" s="161"/>
    </row>
    <row r="1396" spans="4:7">
      <c r="D1396" s="160"/>
      <c r="F1396" s="70"/>
      <c r="G1396" s="161"/>
    </row>
    <row r="1397" spans="4:7">
      <c r="D1397" s="160"/>
      <c r="F1397" s="70"/>
      <c r="G1397" s="161"/>
    </row>
    <row r="1398" spans="4:7">
      <c r="D1398" s="160"/>
      <c r="F1398" s="70"/>
      <c r="G1398" s="161"/>
    </row>
    <row r="1399" spans="4:7">
      <c r="D1399" s="160"/>
      <c r="F1399" s="70"/>
      <c r="G1399" s="161"/>
    </row>
    <row r="1400" spans="4:7">
      <c r="D1400" s="160"/>
      <c r="F1400" s="70"/>
      <c r="G1400" s="161"/>
    </row>
    <row r="1401" spans="4:7">
      <c r="D1401" s="160"/>
      <c r="F1401" s="70"/>
      <c r="G1401" s="161"/>
    </row>
    <row r="1402" spans="4:7">
      <c r="D1402" s="160"/>
      <c r="F1402" s="70"/>
      <c r="G1402" s="161"/>
    </row>
    <row r="1403" spans="4:7">
      <c r="D1403" s="160"/>
      <c r="F1403" s="70"/>
      <c r="G1403" s="161"/>
    </row>
    <row r="1404" spans="4:7">
      <c r="D1404" s="160"/>
      <c r="F1404" s="70"/>
      <c r="G1404" s="161"/>
    </row>
    <row r="1405" spans="4:7">
      <c r="D1405" s="160"/>
      <c r="F1405" s="70"/>
      <c r="G1405" s="161"/>
    </row>
    <row r="1406" spans="4:7">
      <c r="D1406" s="160"/>
      <c r="F1406" s="70"/>
      <c r="G1406" s="161"/>
    </row>
    <row r="1407" spans="4:7">
      <c r="D1407" s="160"/>
      <c r="F1407" s="70"/>
      <c r="G1407" s="161"/>
    </row>
    <row r="1408" spans="4:7">
      <c r="D1408" s="160"/>
      <c r="F1408" s="70"/>
      <c r="G1408" s="161"/>
    </row>
    <row r="1409" spans="4:7">
      <c r="D1409" s="160"/>
      <c r="F1409" s="70"/>
      <c r="G1409" s="161"/>
    </row>
    <row r="1410" spans="4:7">
      <c r="D1410" s="160"/>
      <c r="F1410" s="70"/>
      <c r="G1410" s="161"/>
    </row>
    <row r="1411" spans="4:7">
      <c r="D1411" s="160"/>
      <c r="F1411" s="70"/>
      <c r="G1411" s="161"/>
    </row>
    <row r="1412" spans="4:7">
      <c r="D1412" s="160"/>
      <c r="F1412" s="70"/>
      <c r="G1412" s="161"/>
    </row>
    <row r="1413" spans="4:7">
      <c r="D1413" s="160"/>
      <c r="F1413" s="70"/>
      <c r="G1413" s="161"/>
    </row>
    <row r="1414" spans="4:7">
      <c r="D1414" s="160"/>
      <c r="F1414" s="70"/>
      <c r="G1414" s="161"/>
    </row>
    <row r="1415" spans="4:7">
      <c r="D1415" s="160"/>
      <c r="F1415" s="70"/>
      <c r="G1415" s="161"/>
    </row>
    <row r="1416" spans="4:7">
      <c r="D1416" s="160"/>
      <c r="F1416" s="70"/>
      <c r="G1416" s="161"/>
    </row>
    <row r="1417" spans="4:7">
      <c r="D1417" s="160"/>
      <c r="F1417" s="70"/>
      <c r="G1417" s="161"/>
    </row>
    <row r="1418" spans="4:7">
      <c r="D1418" s="160"/>
      <c r="F1418" s="70"/>
      <c r="G1418" s="161"/>
    </row>
    <row r="1419" spans="4:7">
      <c r="D1419" s="160"/>
      <c r="F1419" s="70"/>
      <c r="G1419" s="161"/>
    </row>
    <row r="1420" spans="4:7">
      <c r="D1420" s="160"/>
      <c r="F1420" s="70"/>
      <c r="G1420" s="161"/>
    </row>
    <row r="1421" spans="4:7">
      <c r="D1421" s="160"/>
      <c r="F1421" s="70"/>
      <c r="G1421" s="161"/>
    </row>
    <row r="1422" spans="4:7">
      <c r="D1422" s="160"/>
      <c r="F1422" s="70"/>
      <c r="G1422" s="161"/>
    </row>
    <row r="1423" spans="4:7">
      <c r="D1423" s="160"/>
      <c r="F1423" s="70"/>
      <c r="G1423" s="161"/>
    </row>
    <row r="1424" spans="4:7">
      <c r="D1424" s="160"/>
      <c r="F1424" s="70"/>
      <c r="G1424" s="161"/>
    </row>
    <row r="1425" spans="4:7">
      <c r="D1425" s="160"/>
      <c r="F1425" s="70"/>
      <c r="G1425" s="161"/>
    </row>
    <row r="1426" spans="4:7">
      <c r="D1426" s="160"/>
      <c r="F1426" s="70"/>
      <c r="G1426" s="161"/>
    </row>
    <row r="1427" spans="4:7">
      <c r="D1427" s="160"/>
      <c r="F1427" s="70"/>
      <c r="G1427" s="161"/>
    </row>
    <row r="1428" spans="4:7">
      <c r="D1428" s="160"/>
      <c r="F1428" s="70"/>
      <c r="G1428" s="161"/>
    </row>
    <row r="1429" spans="4:7">
      <c r="D1429" s="160"/>
      <c r="F1429" s="70"/>
      <c r="G1429" s="161"/>
    </row>
    <row r="1430" spans="4:7">
      <c r="D1430" s="160"/>
      <c r="F1430" s="70"/>
      <c r="G1430" s="161"/>
    </row>
    <row r="1431" spans="4:7">
      <c r="D1431" s="160"/>
      <c r="F1431" s="70"/>
      <c r="G1431" s="161"/>
    </row>
    <row r="1432" spans="4:7">
      <c r="D1432" s="160"/>
      <c r="F1432" s="70"/>
      <c r="G1432" s="161"/>
    </row>
    <row r="1433" spans="4:7">
      <c r="D1433" s="160"/>
      <c r="F1433" s="70"/>
      <c r="G1433" s="161"/>
    </row>
    <row r="1434" spans="4:7">
      <c r="D1434" s="160"/>
      <c r="F1434" s="70"/>
      <c r="G1434" s="161"/>
    </row>
    <row r="1435" spans="4:7">
      <c r="D1435" s="160"/>
      <c r="F1435" s="70"/>
      <c r="G1435" s="161"/>
    </row>
    <row r="1436" spans="4:7">
      <c r="D1436" s="160"/>
      <c r="F1436" s="70"/>
      <c r="G1436" s="161"/>
    </row>
    <row r="1437" spans="4:7">
      <c r="D1437" s="160"/>
      <c r="F1437" s="70"/>
      <c r="G1437" s="161"/>
    </row>
    <row r="1438" spans="4:7">
      <c r="D1438" s="160"/>
      <c r="F1438" s="70"/>
      <c r="G1438" s="161"/>
    </row>
    <row r="1439" spans="4:7">
      <c r="D1439" s="160"/>
      <c r="F1439" s="70"/>
      <c r="G1439" s="161"/>
    </row>
    <row r="1440" spans="4:7">
      <c r="D1440" s="160"/>
      <c r="F1440" s="70"/>
      <c r="G1440" s="161"/>
    </row>
    <row r="1441" spans="4:7">
      <c r="D1441" s="160"/>
      <c r="F1441" s="70"/>
      <c r="G1441" s="161"/>
    </row>
    <row r="1442" spans="4:7">
      <c r="D1442" s="160"/>
      <c r="F1442" s="70"/>
      <c r="G1442" s="161"/>
    </row>
    <row r="1443" spans="4:7">
      <c r="D1443" s="160"/>
      <c r="F1443" s="70"/>
      <c r="G1443" s="161"/>
    </row>
    <row r="1444" spans="4:7">
      <c r="D1444" s="160"/>
      <c r="F1444" s="70"/>
      <c r="G1444" s="161"/>
    </row>
    <row r="1445" spans="4:7">
      <c r="D1445" s="160"/>
      <c r="F1445" s="70"/>
      <c r="G1445" s="161"/>
    </row>
    <row r="1446" spans="4:7">
      <c r="D1446" s="160"/>
      <c r="F1446" s="70"/>
      <c r="G1446" s="161"/>
    </row>
    <row r="1447" spans="4:7">
      <c r="D1447" s="160"/>
      <c r="F1447" s="70"/>
      <c r="G1447" s="161"/>
    </row>
    <row r="1448" spans="4:7">
      <c r="D1448" s="160"/>
      <c r="F1448" s="70"/>
      <c r="G1448" s="161"/>
    </row>
    <row r="1449" spans="4:7">
      <c r="D1449" s="160"/>
      <c r="F1449" s="70"/>
      <c r="G1449" s="161"/>
    </row>
    <row r="1450" spans="4:7">
      <c r="D1450" s="160"/>
      <c r="F1450" s="70"/>
      <c r="G1450" s="161"/>
    </row>
    <row r="1451" spans="4:7">
      <c r="D1451" s="160"/>
      <c r="F1451" s="70"/>
      <c r="G1451" s="161"/>
    </row>
    <row r="1452" spans="4:7">
      <c r="D1452" s="160"/>
      <c r="F1452" s="70"/>
      <c r="G1452" s="161"/>
    </row>
    <row r="1453" spans="4:7">
      <c r="D1453" s="160"/>
      <c r="F1453" s="70"/>
      <c r="G1453" s="161"/>
    </row>
    <row r="1454" spans="4:7">
      <c r="D1454" s="160"/>
      <c r="F1454" s="70"/>
      <c r="G1454" s="161"/>
    </row>
    <row r="1455" spans="4:7">
      <c r="D1455" s="160"/>
      <c r="F1455" s="70"/>
      <c r="G1455" s="161"/>
    </row>
    <row r="1456" spans="4:7">
      <c r="D1456" s="160"/>
      <c r="F1456" s="70"/>
      <c r="G1456" s="161"/>
    </row>
    <row r="1457" spans="4:7">
      <c r="D1457" s="160"/>
      <c r="F1457" s="70"/>
      <c r="G1457" s="161"/>
    </row>
    <row r="1458" spans="4:7">
      <c r="D1458" s="160"/>
      <c r="F1458" s="70"/>
      <c r="G1458" s="161"/>
    </row>
    <row r="1459" spans="4:7">
      <c r="D1459" s="160"/>
      <c r="F1459" s="70"/>
      <c r="G1459" s="161"/>
    </row>
    <row r="1460" spans="4:7">
      <c r="D1460" s="160"/>
      <c r="F1460" s="70"/>
      <c r="G1460" s="161"/>
    </row>
    <row r="1461" spans="4:7">
      <c r="D1461" s="160"/>
      <c r="F1461" s="70"/>
      <c r="G1461" s="161"/>
    </row>
    <row r="1462" spans="4:7">
      <c r="D1462" s="160"/>
      <c r="F1462" s="70"/>
      <c r="G1462" s="161"/>
    </row>
    <row r="1463" spans="4:7">
      <c r="D1463" s="160"/>
      <c r="F1463" s="70"/>
      <c r="G1463" s="161"/>
    </row>
    <row r="1464" spans="4:7">
      <c r="D1464" s="160"/>
      <c r="F1464" s="70"/>
      <c r="G1464" s="161"/>
    </row>
    <row r="1465" spans="4:7">
      <c r="D1465" s="160"/>
      <c r="F1465" s="70"/>
      <c r="G1465" s="161"/>
    </row>
    <row r="1466" spans="4:7">
      <c r="D1466" s="160"/>
      <c r="F1466" s="70"/>
      <c r="G1466" s="161"/>
    </row>
    <row r="1467" spans="4:7">
      <c r="D1467" s="160"/>
      <c r="F1467" s="70"/>
      <c r="G1467" s="161"/>
    </row>
    <row r="1468" spans="4:7">
      <c r="D1468" s="160"/>
      <c r="F1468" s="70"/>
      <c r="G1468" s="161"/>
    </row>
    <row r="1469" spans="4:7">
      <c r="D1469" s="160"/>
      <c r="F1469" s="70"/>
      <c r="G1469" s="161"/>
    </row>
    <row r="1470" spans="4:7">
      <c r="D1470" s="160"/>
      <c r="F1470" s="70"/>
      <c r="G1470" s="161"/>
    </row>
    <row r="1471" spans="4:7">
      <c r="D1471" s="160"/>
      <c r="F1471" s="70"/>
      <c r="G1471" s="161"/>
    </row>
    <row r="1472" spans="4:7">
      <c r="D1472" s="160"/>
      <c r="F1472" s="70"/>
      <c r="G1472" s="161"/>
    </row>
    <row r="1473" spans="4:7">
      <c r="D1473" s="160"/>
      <c r="F1473" s="70"/>
      <c r="G1473" s="161"/>
    </row>
    <row r="1474" spans="4:7">
      <c r="D1474" s="160"/>
      <c r="F1474" s="70"/>
      <c r="G1474" s="161"/>
    </row>
    <row r="1475" spans="4:7">
      <c r="D1475" s="160"/>
      <c r="F1475" s="70"/>
      <c r="G1475" s="161"/>
    </row>
    <row r="1476" spans="4:7">
      <c r="D1476" s="160"/>
      <c r="F1476" s="70"/>
      <c r="G1476" s="161"/>
    </row>
    <row r="1477" spans="4:7">
      <c r="D1477" s="160"/>
      <c r="F1477" s="70"/>
      <c r="G1477" s="161"/>
    </row>
    <row r="1478" spans="4:7">
      <c r="D1478" s="160"/>
      <c r="F1478" s="70"/>
      <c r="G1478" s="161"/>
    </row>
    <row r="1479" spans="4:7">
      <c r="D1479" s="160"/>
      <c r="F1479" s="70"/>
      <c r="G1479" s="161"/>
    </row>
    <row r="1480" spans="4:7">
      <c r="D1480" s="160"/>
      <c r="F1480" s="70"/>
      <c r="G1480" s="161"/>
    </row>
    <row r="1481" spans="4:7">
      <c r="D1481" s="160"/>
      <c r="F1481" s="70"/>
      <c r="G1481" s="161"/>
    </row>
    <row r="1482" spans="4:7">
      <c r="D1482" s="160"/>
      <c r="F1482" s="70"/>
      <c r="G1482" s="161"/>
    </row>
    <row r="1483" spans="4:7">
      <c r="D1483" s="160"/>
      <c r="F1483" s="70"/>
      <c r="G1483" s="161"/>
    </row>
    <row r="1484" spans="4:7">
      <c r="D1484" s="160"/>
      <c r="F1484" s="70"/>
      <c r="G1484" s="161"/>
    </row>
    <row r="1485" spans="4:7">
      <c r="D1485" s="160"/>
      <c r="F1485" s="70"/>
      <c r="G1485" s="161"/>
    </row>
    <row r="1486" spans="4:7">
      <c r="D1486" s="160"/>
      <c r="F1486" s="70"/>
      <c r="G1486" s="161"/>
    </row>
    <row r="1487" spans="4:7">
      <c r="D1487" s="160"/>
      <c r="F1487" s="70"/>
      <c r="G1487" s="161"/>
    </row>
    <row r="1488" spans="4:7">
      <c r="D1488" s="160"/>
      <c r="F1488" s="70"/>
      <c r="G1488" s="161"/>
    </row>
    <row r="1489" spans="4:7">
      <c r="D1489" s="160"/>
      <c r="F1489" s="70"/>
      <c r="G1489" s="161"/>
    </row>
    <row r="1490" spans="4:7">
      <c r="D1490" s="160"/>
      <c r="F1490" s="70"/>
      <c r="G1490" s="161"/>
    </row>
    <row r="1491" spans="4:7">
      <c r="D1491" s="160"/>
      <c r="F1491" s="70"/>
      <c r="G1491" s="161"/>
    </row>
    <row r="1492" spans="4:7">
      <c r="D1492" s="160"/>
      <c r="F1492" s="70"/>
      <c r="G1492" s="161"/>
    </row>
    <row r="1493" spans="4:7">
      <c r="D1493" s="160"/>
      <c r="F1493" s="70"/>
      <c r="G1493" s="161"/>
    </row>
    <row r="1494" spans="4:7">
      <c r="D1494" s="160"/>
      <c r="F1494" s="70"/>
      <c r="G1494" s="161"/>
    </row>
    <row r="1495" spans="4:7">
      <c r="D1495" s="160"/>
      <c r="F1495" s="70"/>
      <c r="G1495" s="161"/>
    </row>
    <row r="1496" spans="4:7">
      <c r="D1496" s="160"/>
      <c r="F1496" s="70"/>
      <c r="G1496" s="161"/>
    </row>
    <row r="1497" spans="4:7">
      <c r="D1497" s="160"/>
      <c r="F1497" s="70"/>
      <c r="G1497" s="161"/>
    </row>
    <row r="1498" spans="4:7">
      <c r="D1498" s="160"/>
      <c r="F1498" s="70"/>
      <c r="G1498" s="161"/>
    </row>
    <row r="1499" spans="4:7">
      <c r="D1499" s="160"/>
      <c r="F1499" s="70"/>
      <c r="G1499" s="161"/>
    </row>
    <row r="1500" spans="4:7">
      <c r="D1500" s="160"/>
      <c r="F1500" s="70"/>
      <c r="G1500" s="161"/>
    </row>
    <row r="1501" spans="4:7">
      <c r="D1501" s="160"/>
      <c r="F1501" s="70"/>
      <c r="G1501" s="161"/>
    </row>
    <row r="1502" spans="4:7">
      <c r="D1502" s="160"/>
      <c r="F1502" s="70"/>
      <c r="G1502" s="161"/>
    </row>
    <row r="1503" spans="4:7">
      <c r="D1503" s="160"/>
      <c r="F1503" s="70"/>
      <c r="G1503" s="161"/>
    </row>
    <row r="1504" spans="4:7">
      <c r="D1504" s="160"/>
      <c r="F1504" s="70"/>
      <c r="G1504" s="161"/>
    </row>
    <row r="1505" spans="4:7">
      <c r="D1505" s="160"/>
      <c r="F1505" s="70"/>
      <c r="G1505" s="161"/>
    </row>
    <row r="1506" spans="4:7">
      <c r="D1506" s="160"/>
      <c r="F1506" s="70"/>
      <c r="G1506" s="161"/>
    </row>
    <row r="1507" spans="4:7">
      <c r="D1507" s="160"/>
      <c r="F1507" s="70"/>
      <c r="G1507" s="161"/>
    </row>
    <row r="1508" spans="4:7">
      <c r="D1508" s="160"/>
      <c r="F1508" s="70"/>
      <c r="G1508" s="161"/>
    </row>
    <row r="1509" spans="4:7">
      <c r="D1509" s="160"/>
      <c r="F1509" s="70"/>
      <c r="G1509" s="161"/>
    </row>
    <row r="1510" spans="4:7">
      <c r="D1510" s="160"/>
      <c r="F1510" s="70"/>
      <c r="G1510" s="161"/>
    </row>
    <row r="1511" spans="4:7">
      <c r="D1511" s="160"/>
      <c r="F1511" s="70"/>
      <c r="G1511" s="161"/>
    </row>
    <row r="1512" spans="4:7">
      <c r="D1512" s="160"/>
      <c r="F1512" s="70"/>
      <c r="G1512" s="161"/>
    </row>
    <row r="1513" spans="4:7">
      <c r="D1513" s="160"/>
      <c r="F1513" s="70"/>
      <c r="G1513" s="161"/>
    </row>
    <row r="1514" spans="4:7">
      <c r="D1514" s="160"/>
      <c r="F1514" s="70"/>
      <c r="G1514" s="161"/>
    </row>
    <row r="1515" spans="4:7">
      <c r="D1515" s="160"/>
      <c r="F1515" s="70"/>
      <c r="G1515" s="161"/>
    </row>
    <row r="1516" spans="4:7">
      <c r="D1516" s="160"/>
      <c r="F1516" s="70"/>
      <c r="G1516" s="161"/>
    </row>
    <row r="1517" spans="4:7">
      <c r="D1517" s="160"/>
      <c r="F1517" s="70"/>
      <c r="G1517" s="161"/>
    </row>
    <row r="1518" spans="4:7">
      <c r="D1518" s="160"/>
      <c r="F1518" s="70"/>
      <c r="G1518" s="161"/>
    </row>
    <row r="1519" spans="4:7">
      <c r="D1519" s="160"/>
      <c r="F1519" s="70"/>
      <c r="G1519" s="161"/>
    </row>
    <row r="1520" spans="4:7">
      <c r="D1520" s="160"/>
      <c r="F1520" s="70"/>
      <c r="G1520" s="161"/>
    </row>
    <row r="1521" spans="4:7">
      <c r="D1521" s="160"/>
      <c r="F1521" s="70"/>
      <c r="G1521" s="161"/>
    </row>
    <row r="1522" spans="4:7">
      <c r="D1522" s="160"/>
      <c r="F1522" s="70"/>
      <c r="G1522" s="161"/>
    </row>
    <row r="1523" spans="4:7">
      <c r="D1523" s="160"/>
      <c r="F1523" s="70"/>
      <c r="G1523" s="161"/>
    </row>
    <row r="1524" spans="4:7">
      <c r="D1524" s="160"/>
      <c r="F1524" s="70"/>
      <c r="G1524" s="161"/>
    </row>
    <row r="1525" spans="4:7">
      <c r="D1525" s="160"/>
      <c r="F1525" s="70"/>
      <c r="G1525" s="161"/>
    </row>
    <row r="1526" spans="4:7">
      <c r="D1526" s="160"/>
      <c r="F1526" s="70"/>
      <c r="G1526" s="161"/>
    </row>
    <row r="1527" spans="4:7">
      <c r="D1527" s="160"/>
      <c r="F1527" s="70"/>
      <c r="G1527" s="161"/>
    </row>
    <row r="1528" spans="4:7">
      <c r="D1528" s="160"/>
      <c r="F1528" s="70"/>
      <c r="G1528" s="161"/>
    </row>
    <row r="1529" spans="4:7">
      <c r="D1529" s="160"/>
      <c r="F1529" s="70"/>
      <c r="G1529" s="161"/>
    </row>
    <row r="1530" spans="4:7">
      <c r="D1530" s="160"/>
      <c r="F1530" s="70"/>
      <c r="G1530" s="161"/>
    </row>
    <row r="1531" spans="4:7">
      <c r="D1531" s="160"/>
      <c r="F1531" s="70"/>
      <c r="G1531" s="161"/>
    </row>
    <row r="1532" spans="4:7">
      <c r="D1532" s="160"/>
      <c r="F1532" s="70"/>
      <c r="G1532" s="161"/>
    </row>
    <row r="1533" spans="4:7">
      <c r="D1533" s="160"/>
      <c r="F1533" s="70"/>
      <c r="G1533" s="161"/>
    </row>
    <row r="1534" spans="4:7">
      <c r="D1534" s="160"/>
      <c r="F1534" s="70"/>
      <c r="G1534" s="161"/>
    </row>
    <row r="1535" spans="4:7">
      <c r="D1535" s="160"/>
      <c r="F1535" s="70"/>
      <c r="G1535" s="161"/>
    </row>
    <row r="1536" spans="4:7">
      <c r="D1536" s="160"/>
      <c r="F1536" s="70"/>
      <c r="G1536" s="161"/>
    </row>
    <row r="1537" spans="4:7">
      <c r="D1537" s="160"/>
      <c r="F1537" s="70"/>
      <c r="G1537" s="161"/>
    </row>
    <row r="1538" spans="4:7">
      <c r="D1538" s="160"/>
      <c r="F1538" s="70"/>
      <c r="G1538" s="161"/>
    </row>
    <row r="1539" spans="4:7">
      <c r="D1539" s="160"/>
      <c r="F1539" s="70"/>
      <c r="G1539" s="161"/>
    </row>
    <row r="1540" spans="4:7">
      <c r="D1540" s="160"/>
      <c r="F1540" s="70"/>
      <c r="G1540" s="161"/>
    </row>
    <row r="1541" spans="4:7">
      <c r="D1541" s="160"/>
      <c r="F1541" s="70"/>
      <c r="G1541" s="161"/>
    </row>
    <row r="1542" spans="4:7">
      <c r="D1542" s="160"/>
      <c r="F1542" s="70"/>
      <c r="G1542" s="161"/>
    </row>
    <row r="1543" spans="4:7">
      <c r="D1543" s="160"/>
      <c r="F1543" s="70"/>
      <c r="G1543" s="161"/>
    </row>
    <row r="1544" spans="4:7">
      <c r="D1544" s="160"/>
      <c r="F1544" s="70"/>
      <c r="G1544" s="161"/>
    </row>
    <row r="1545" spans="4:7">
      <c r="D1545" s="160"/>
      <c r="F1545" s="70"/>
      <c r="G1545" s="161"/>
    </row>
    <row r="1546" spans="4:7">
      <c r="D1546" s="160"/>
      <c r="F1546" s="70"/>
      <c r="G1546" s="161"/>
    </row>
    <row r="1547" spans="4:7">
      <c r="D1547" s="160"/>
      <c r="F1547" s="70"/>
      <c r="G1547" s="161"/>
    </row>
    <row r="1548" spans="4:7">
      <c r="D1548" s="160"/>
      <c r="F1548" s="70"/>
      <c r="G1548" s="161"/>
    </row>
    <row r="1549" spans="4:7">
      <c r="D1549" s="160"/>
      <c r="F1549" s="70"/>
      <c r="G1549" s="161"/>
    </row>
    <row r="1550" spans="4:7">
      <c r="D1550" s="160"/>
      <c r="F1550" s="70"/>
      <c r="G1550" s="161"/>
    </row>
    <row r="1551" spans="4:7">
      <c r="D1551" s="160"/>
      <c r="F1551" s="70"/>
      <c r="G1551" s="161"/>
    </row>
    <row r="1552" spans="4:7">
      <c r="D1552" s="160"/>
      <c r="F1552" s="70"/>
      <c r="G1552" s="161"/>
    </row>
    <row r="1553" spans="4:7">
      <c r="D1553" s="160"/>
      <c r="F1553" s="70"/>
      <c r="G1553" s="161"/>
    </row>
    <row r="1554" spans="4:7">
      <c r="D1554" s="160"/>
      <c r="F1554" s="70"/>
      <c r="G1554" s="161"/>
    </row>
    <row r="1555" spans="4:7">
      <c r="D1555" s="160"/>
      <c r="F1555" s="70"/>
      <c r="G1555" s="161"/>
    </row>
    <row r="1556" spans="4:7">
      <c r="D1556" s="160"/>
      <c r="F1556" s="70"/>
      <c r="G1556" s="161"/>
    </row>
    <row r="1557" spans="4:7">
      <c r="D1557" s="160"/>
      <c r="F1557" s="70"/>
      <c r="G1557" s="161"/>
    </row>
    <row r="1558" spans="4:7">
      <c r="D1558" s="160"/>
      <c r="F1558" s="70"/>
      <c r="G1558" s="161"/>
    </row>
    <row r="1559" spans="4:7">
      <c r="D1559" s="160"/>
      <c r="F1559" s="70"/>
      <c r="G1559" s="161"/>
    </row>
    <row r="1560" spans="4:7">
      <c r="D1560" s="160"/>
      <c r="F1560" s="70"/>
      <c r="G1560" s="161"/>
    </row>
    <row r="1561" spans="4:7">
      <c r="D1561" s="160"/>
      <c r="F1561" s="70"/>
      <c r="G1561" s="161"/>
    </row>
    <row r="1562" spans="4:7">
      <c r="D1562" s="160"/>
      <c r="F1562" s="70"/>
      <c r="G1562" s="161"/>
    </row>
    <row r="1563" spans="4:7">
      <c r="D1563" s="160"/>
      <c r="F1563" s="70"/>
      <c r="G1563" s="161"/>
    </row>
    <row r="1564" spans="4:7">
      <c r="D1564" s="160"/>
      <c r="F1564" s="70"/>
      <c r="G1564" s="161"/>
    </row>
    <row r="1565" spans="4:7">
      <c r="D1565" s="160"/>
      <c r="F1565" s="70"/>
      <c r="G1565" s="161"/>
    </row>
    <row r="1566" spans="4:7">
      <c r="D1566" s="160"/>
      <c r="F1566" s="70"/>
      <c r="G1566" s="161"/>
    </row>
    <row r="1567" spans="4:7">
      <c r="D1567" s="160"/>
      <c r="F1567" s="70"/>
      <c r="G1567" s="161"/>
    </row>
    <row r="1568" spans="4:7">
      <c r="D1568" s="160"/>
      <c r="F1568" s="70"/>
      <c r="G1568" s="161"/>
    </row>
    <row r="1569" spans="4:7">
      <c r="D1569" s="160"/>
      <c r="F1569" s="70"/>
      <c r="G1569" s="161"/>
    </row>
    <row r="1570" spans="4:7">
      <c r="D1570" s="160"/>
      <c r="F1570" s="70"/>
      <c r="G1570" s="161"/>
    </row>
    <row r="1571" spans="4:7">
      <c r="D1571" s="160"/>
      <c r="F1571" s="70"/>
      <c r="G1571" s="161"/>
    </row>
    <row r="1572" spans="4:7">
      <c r="D1572" s="160"/>
      <c r="F1572" s="70"/>
      <c r="G1572" s="161"/>
    </row>
    <row r="1573" spans="4:7">
      <c r="D1573" s="160"/>
      <c r="F1573" s="70"/>
      <c r="G1573" s="161"/>
    </row>
    <row r="1574" spans="4:7">
      <c r="D1574" s="160"/>
      <c r="F1574" s="70"/>
      <c r="G1574" s="161"/>
    </row>
    <row r="1575" spans="4:7">
      <c r="D1575" s="160"/>
      <c r="F1575" s="70"/>
      <c r="G1575" s="161"/>
    </row>
    <row r="1576" spans="4:7">
      <c r="D1576" s="160"/>
      <c r="F1576" s="70"/>
      <c r="G1576" s="161"/>
    </row>
    <row r="1577" spans="4:7">
      <c r="D1577" s="160"/>
      <c r="F1577" s="70"/>
      <c r="G1577" s="161"/>
    </row>
    <row r="1578" spans="4:7">
      <c r="D1578" s="160"/>
      <c r="F1578" s="70"/>
      <c r="G1578" s="161"/>
    </row>
    <row r="1579" spans="4:7">
      <c r="D1579" s="160"/>
      <c r="F1579" s="70"/>
      <c r="G1579" s="161"/>
    </row>
    <row r="1580" spans="4:7">
      <c r="D1580" s="160"/>
      <c r="F1580" s="70"/>
      <c r="G1580" s="161"/>
    </row>
    <row r="1581" spans="4:7">
      <c r="D1581" s="160"/>
      <c r="F1581" s="70"/>
      <c r="G1581" s="161"/>
    </row>
    <row r="1582" spans="4:7">
      <c r="D1582" s="160"/>
      <c r="F1582" s="70"/>
      <c r="G1582" s="161"/>
    </row>
    <row r="1583" spans="4:7">
      <c r="D1583" s="160"/>
      <c r="F1583" s="70"/>
      <c r="G1583" s="161"/>
    </row>
    <row r="1584" spans="4:7">
      <c r="D1584" s="160"/>
      <c r="F1584" s="70"/>
      <c r="G1584" s="161"/>
    </row>
    <row r="1585" spans="4:7">
      <c r="D1585" s="160"/>
      <c r="F1585" s="70"/>
      <c r="G1585" s="161"/>
    </row>
    <row r="1586" spans="4:7">
      <c r="D1586" s="160"/>
      <c r="F1586" s="70"/>
      <c r="G1586" s="161"/>
    </row>
    <row r="1587" spans="4:7">
      <c r="D1587" s="160"/>
      <c r="F1587" s="70"/>
      <c r="G1587" s="161"/>
    </row>
    <row r="1588" spans="4:7">
      <c r="D1588" s="160"/>
      <c r="F1588" s="70"/>
      <c r="G1588" s="161"/>
    </row>
    <row r="1589" spans="4:7">
      <c r="D1589" s="160"/>
      <c r="F1589" s="70"/>
      <c r="G1589" s="161"/>
    </row>
    <row r="1590" spans="4:7">
      <c r="D1590" s="160"/>
      <c r="F1590" s="70"/>
      <c r="G1590" s="161"/>
    </row>
    <row r="1591" spans="4:7">
      <c r="D1591" s="160"/>
      <c r="F1591" s="70"/>
      <c r="G1591" s="161"/>
    </row>
    <row r="1592" spans="4:7">
      <c r="D1592" s="160"/>
      <c r="F1592" s="70"/>
      <c r="G1592" s="161"/>
    </row>
    <row r="1593" spans="4:7">
      <c r="D1593" s="160"/>
      <c r="F1593" s="70"/>
      <c r="G1593" s="161"/>
    </row>
    <row r="1594" spans="4:7">
      <c r="D1594" s="160"/>
      <c r="F1594" s="70"/>
      <c r="G1594" s="161"/>
    </row>
    <row r="1595" spans="4:7">
      <c r="D1595" s="160"/>
      <c r="F1595" s="70"/>
      <c r="G1595" s="161"/>
    </row>
    <row r="1596" spans="4:7">
      <c r="D1596" s="160"/>
      <c r="F1596" s="70"/>
      <c r="G1596" s="161"/>
    </row>
    <row r="1597" spans="4:7">
      <c r="D1597" s="160"/>
      <c r="F1597" s="70"/>
      <c r="G1597" s="161"/>
    </row>
    <row r="1598" spans="4:7">
      <c r="D1598" s="160"/>
      <c r="F1598" s="70"/>
      <c r="G1598" s="161"/>
    </row>
    <row r="1599" spans="4:7">
      <c r="D1599" s="160"/>
      <c r="F1599" s="70"/>
      <c r="G1599" s="161"/>
    </row>
    <row r="1600" spans="4:7">
      <c r="D1600" s="160"/>
      <c r="F1600" s="70"/>
      <c r="G1600" s="161"/>
    </row>
    <row r="1601" spans="4:7">
      <c r="D1601" s="160"/>
      <c r="F1601" s="70"/>
      <c r="G1601" s="161"/>
    </row>
    <row r="1602" spans="4:7">
      <c r="D1602" s="160"/>
      <c r="F1602" s="70"/>
      <c r="G1602" s="161"/>
    </row>
    <row r="1603" spans="4:7">
      <c r="D1603" s="160"/>
      <c r="F1603" s="70"/>
      <c r="G1603" s="161"/>
    </row>
    <row r="1604" spans="4:7">
      <c r="D1604" s="160"/>
      <c r="F1604" s="70"/>
      <c r="G1604" s="161"/>
    </row>
    <row r="1605" spans="4:7">
      <c r="D1605" s="160"/>
      <c r="F1605" s="70"/>
      <c r="G1605" s="161"/>
    </row>
    <row r="1606" spans="4:7">
      <c r="D1606" s="160"/>
      <c r="F1606" s="70"/>
      <c r="G1606" s="161"/>
    </row>
    <row r="1607" spans="4:7">
      <c r="D1607" s="160"/>
      <c r="F1607" s="70"/>
      <c r="G1607" s="161"/>
    </row>
    <row r="1608" spans="4:7">
      <c r="D1608" s="160"/>
      <c r="F1608" s="70"/>
      <c r="G1608" s="161"/>
    </row>
    <row r="1609" spans="4:7">
      <c r="D1609" s="160"/>
      <c r="F1609" s="70"/>
      <c r="G1609" s="161"/>
    </row>
    <row r="1610" spans="4:7">
      <c r="D1610" s="160"/>
      <c r="F1610" s="70"/>
      <c r="G1610" s="161"/>
    </row>
    <row r="1611" spans="4:7">
      <c r="D1611" s="160"/>
      <c r="F1611" s="70"/>
      <c r="G1611" s="161"/>
    </row>
    <row r="1612" spans="4:7">
      <c r="D1612" s="160"/>
      <c r="F1612" s="70"/>
      <c r="G1612" s="161"/>
    </row>
    <row r="1613" spans="4:7">
      <c r="D1613" s="160"/>
      <c r="F1613" s="70"/>
      <c r="G1613" s="161"/>
    </row>
    <row r="1614" spans="4:7">
      <c r="D1614" s="160"/>
      <c r="F1614" s="70"/>
      <c r="G1614" s="161"/>
    </row>
    <row r="1615" spans="4:7">
      <c r="D1615" s="160"/>
      <c r="F1615" s="70"/>
      <c r="G1615" s="161"/>
    </row>
    <row r="1616" spans="4:7">
      <c r="D1616" s="160"/>
      <c r="F1616" s="70"/>
      <c r="G1616" s="161"/>
    </row>
    <row r="1617" spans="4:7">
      <c r="D1617" s="160"/>
      <c r="F1617" s="70"/>
      <c r="G1617" s="161"/>
    </row>
    <row r="1618" spans="4:7">
      <c r="D1618" s="160"/>
      <c r="F1618" s="70"/>
      <c r="G1618" s="161"/>
    </row>
    <row r="1619" spans="4:7">
      <c r="D1619" s="160"/>
      <c r="F1619" s="70"/>
      <c r="G1619" s="161"/>
    </row>
    <row r="1620" spans="4:7">
      <c r="D1620" s="160"/>
      <c r="F1620" s="70"/>
      <c r="G1620" s="161"/>
    </row>
    <row r="1621" spans="4:7">
      <c r="D1621" s="160"/>
      <c r="F1621" s="70"/>
      <c r="G1621" s="161"/>
    </row>
    <row r="1622" spans="4:7">
      <c r="D1622" s="160"/>
      <c r="F1622" s="70"/>
      <c r="G1622" s="161"/>
    </row>
    <row r="1623" spans="4:7">
      <c r="D1623" s="160"/>
      <c r="F1623" s="70"/>
      <c r="G1623" s="161"/>
    </row>
    <row r="1624" spans="4:7">
      <c r="D1624" s="160"/>
      <c r="F1624" s="70"/>
      <c r="G1624" s="161"/>
    </row>
    <row r="1625" spans="4:7">
      <c r="D1625" s="160"/>
      <c r="F1625" s="70"/>
      <c r="G1625" s="161"/>
    </row>
    <row r="1626" spans="4:7">
      <c r="D1626" s="160"/>
      <c r="F1626" s="70"/>
      <c r="G1626" s="161"/>
    </row>
    <row r="1627" spans="4:7">
      <c r="D1627" s="160"/>
      <c r="F1627" s="70"/>
      <c r="G1627" s="161"/>
    </row>
    <row r="1628" spans="4:7">
      <c r="D1628" s="160"/>
      <c r="F1628" s="70"/>
      <c r="G1628" s="161"/>
    </row>
    <row r="1629" spans="4:7">
      <c r="D1629" s="160"/>
      <c r="F1629" s="70"/>
      <c r="G1629" s="161"/>
    </row>
    <row r="1630" spans="4:7">
      <c r="D1630" s="160"/>
      <c r="F1630" s="70"/>
      <c r="G1630" s="161"/>
    </row>
    <row r="1631" spans="4:7">
      <c r="D1631" s="160"/>
      <c r="F1631" s="70"/>
      <c r="G1631" s="161"/>
    </row>
    <row r="1632" spans="4:7">
      <c r="D1632" s="160"/>
      <c r="F1632" s="70"/>
      <c r="G1632" s="161"/>
    </row>
    <row r="1633" spans="4:7">
      <c r="D1633" s="160"/>
      <c r="F1633" s="70"/>
      <c r="G1633" s="161"/>
    </row>
    <row r="1634" spans="4:7">
      <c r="D1634" s="160"/>
      <c r="F1634" s="70"/>
      <c r="G1634" s="161"/>
    </row>
    <row r="1635" spans="4:7">
      <c r="D1635" s="160"/>
      <c r="F1635" s="70"/>
      <c r="G1635" s="161"/>
    </row>
    <row r="1636" spans="4:7">
      <c r="D1636" s="160"/>
      <c r="F1636" s="70"/>
      <c r="G1636" s="161"/>
    </row>
    <row r="1637" spans="4:7">
      <c r="D1637" s="160"/>
      <c r="F1637" s="70"/>
      <c r="G1637" s="161"/>
    </row>
    <row r="1638" spans="4:7">
      <c r="D1638" s="160"/>
      <c r="F1638" s="70"/>
      <c r="G1638" s="161"/>
    </row>
    <row r="1639" spans="4:7">
      <c r="D1639" s="160"/>
      <c r="F1639" s="70"/>
      <c r="G1639" s="161"/>
    </row>
    <row r="1640" spans="4:7">
      <c r="D1640" s="160"/>
      <c r="F1640" s="70"/>
      <c r="G1640" s="161"/>
    </row>
    <row r="1641" spans="4:7">
      <c r="D1641" s="160"/>
      <c r="F1641" s="70"/>
      <c r="G1641" s="161"/>
    </row>
    <row r="1642" spans="4:7">
      <c r="D1642" s="160"/>
      <c r="F1642" s="70"/>
      <c r="G1642" s="161"/>
    </row>
    <row r="1643" spans="4:7">
      <c r="D1643" s="160"/>
      <c r="F1643" s="70"/>
      <c r="G1643" s="161"/>
    </row>
    <row r="1644" spans="4:7">
      <c r="D1644" s="160"/>
      <c r="F1644" s="70"/>
      <c r="G1644" s="161"/>
    </row>
    <row r="1645" spans="4:7">
      <c r="D1645" s="160"/>
      <c r="F1645" s="70"/>
      <c r="G1645" s="161"/>
    </row>
    <row r="1646" spans="4:7">
      <c r="D1646" s="160"/>
      <c r="F1646" s="70"/>
      <c r="G1646" s="161"/>
    </row>
    <row r="1647" spans="4:7">
      <c r="D1647" s="160"/>
      <c r="F1647" s="70"/>
      <c r="G1647" s="161"/>
    </row>
    <row r="1648" spans="4:7">
      <c r="D1648" s="160"/>
      <c r="F1648" s="70"/>
      <c r="G1648" s="161"/>
    </row>
    <row r="1649" spans="4:7">
      <c r="D1649" s="160"/>
      <c r="F1649" s="70"/>
      <c r="G1649" s="161"/>
    </row>
    <row r="1650" spans="4:7">
      <c r="D1650" s="160"/>
      <c r="F1650" s="70"/>
      <c r="G1650" s="161"/>
    </row>
    <row r="1651" spans="4:7">
      <c r="D1651" s="160"/>
      <c r="F1651" s="70"/>
      <c r="G1651" s="161"/>
    </row>
    <row r="1652" spans="4:7">
      <c r="D1652" s="160"/>
      <c r="F1652" s="70"/>
      <c r="G1652" s="161"/>
    </row>
    <row r="1653" spans="4:7">
      <c r="D1653" s="160"/>
      <c r="F1653" s="70"/>
      <c r="G1653" s="161"/>
    </row>
    <row r="1654" spans="4:7">
      <c r="D1654" s="160"/>
      <c r="F1654" s="70"/>
      <c r="G1654" s="161"/>
    </row>
    <row r="1655" spans="4:7">
      <c r="D1655" s="160"/>
      <c r="F1655" s="70"/>
      <c r="G1655" s="161"/>
    </row>
    <row r="1656" spans="4:7">
      <c r="D1656" s="160"/>
      <c r="F1656" s="70"/>
      <c r="G1656" s="161"/>
    </row>
    <row r="1657" spans="4:7">
      <c r="D1657" s="160"/>
      <c r="F1657" s="70"/>
      <c r="G1657" s="161"/>
    </row>
    <row r="1658" spans="4:7">
      <c r="D1658" s="160"/>
      <c r="F1658" s="70"/>
      <c r="G1658" s="161"/>
    </row>
    <row r="1659" spans="4:7">
      <c r="D1659" s="160"/>
      <c r="F1659" s="70"/>
      <c r="G1659" s="161"/>
    </row>
    <row r="1660" spans="4:7">
      <c r="D1660" s="160"/>
      <c r="F1660" s="70"/>
      <c r="G1660" s="161"/>
    </row>
    <row r="1661" spans="4:7">
      <c r="D1661" s="160"/>
      <c r="F1661" s="70"/>
      <c r="G1661" s="161"/>
    </row>
    <row r="1662" spans="4:7">
      <c r="D1662" s="160"/>
      <c r="F1662" s="70"/>
      <c r="G1662" s="161"/>
    </row>
    <row r="1663" spans="4:7">
      <c r="D1663" s="160"/>
      <c r="F1663" s="70"/>
      <c r="G1663" s="161"/>
    </row>
    <row r="1664" spans="4:7">
      <c r="D1664" s="160"/>
      <c r="F1664" s="70"/>
      <c r="G1664" s="161"/>
    </row>
    <row r="1665" spans="4:7">
      <c r="D1665" s="160"/>
      <c r="F1665" s="70"/>
      <c r="G1665" s="161"/>
    </row>
    <row r="1666" spans="4:7">
      <c r="D1666" s="160"/>
      <c r="F1666" s="70"/>
      <c r="G1666" s="161"/>
    </row>
    <row r="1667" spans="4:7">
      <c r="D1667" s="160"/>
      <c r="F1667" s="70"/>
      <c r="G1667" s="161"/>
    </row>
    <row r="1668" spans="4:7">
      <c r="D1668" s="160"/>
      <c r="F1668" s="70"/>
      <c r="G1668" s="161"/>
    </row>
    <row r="1669" spans="4:7">
      <c r="D1669" s="160"/>
      <c r="F1669" s="70"/>
      <c r="G1669" s="161"/>
    </row>
    <row r="1670" spans="4:7">
      <c r="D1670" s="160"/>
      <c r="F1670" s="70"/>
      <c r="G1670" s="161"/>
    </row>
    <row r="1671" spans="4:7">
      <c r="D1671" s="160"/>
      <c r="F1671" s="70"/>
      <c r="G1671" s="161"/>
    </row>
    <row r="1672" spans="4:7">
      <c r="D1672" s="160"/>
      <c r="F1672" s="70"/>
      <c r="G1672" s="161"/>
    </row>
    <row r="1673" spans="4:7">
      <c r="D1673" s="160"/>
      <c r="F1673" s="70"/>
      <c r="G1673" s="161"/>
    </row>
    <row r="1674" spans="4:7">
      <c r="D1674" s="160"/>
      <c r="F1674" s="70"/>
      <c r="G1674" s="161"/>
    </row>
    <row r="1675" spans="4:7">
      <c r="D1675" s="160"/>
      <c r="F1675" s="70"/>
      <c r="G1675" s="161"/>
    </row>
    <row r="1676" spans="4:7">
      <c r="D1676" s="160"/>
      <c r="F1676" s="70"/>
      <c r="G1676" s="161"/>
    </row>
    <row r="1677" spans="4:7">
      <c r="D1677" s="160"/>
      <c r="F1677" s="70"/>
      <c r="G1677" s="161"/>
    </row>
    <row r="1678" spans="4:7">
      <c r="D1678" s="160"/>
      <c r="F1678" s="70"/>
      <c r="G1678" s="161"/>
    </row>
    <row r="1679" spans="4:7">
      <c r="D1679" s="160"/>
      <c r="F1679" s="70"/>
      <c r="G1679" s="161"/>
    </row>
    <row r="1680" spans="4:7">
      <c r="D1680" s="160"/>
      <c r="F1680" s="70"/>
      <c r="G1680" s="161"/>
    </row>
    <row r="1681" spans="4:7">
      <c r="D1681" s="160"/>
      <c r="F1681" s="70"/>
      <c r="G1681" s="161"/>
    </row>
    <row r="1682" spans="4:7">
      <c r="D1682" s="160"/>
      <c r="F1682" s="70"/>
      <c r="G1682" s="161"/>
    </row>
    <row r="1683" spans="4:7">
      <c r="D1683" s="160"/>
      <c r="F1683" s="70"/>
      <c r="G1683" s="161"/>
    </row>
    <row r="1684" spans="4:7">
      <c r="D1684" s="160"/>
      <c r="F1684" s="70"/>
      <c r="G1684" s="161"/>
    </row>
    <row r="1685" spans="4:7">
      <c r="D1685" s="160"/>
      <c r="F1685" s="70"/>
      <c r="G1685" s="161"/>
    </row>
    <row r="1686" spans="4:7">
      <c r="D1686" s="160"/>
      <c r="F1686" s="70"/>
      <c r="G1686" s="161"/>
    </row>
    <row r="1687" spans="4:7">
      <c r="D1687" s="160"/>
      <c r="F1687" s="70"/>
      <c r="G1687" s="161"/>
    </row>
    <row r="1688" spans="4:7">
      <c r="D1688" s="160"/>
      <c r="F1688" s="70"/>
      <c r="G1688" s="161"/>
    </row>
    <row r="1689" spans="4:7">
      <c r="D1689" s="160"/>
      <c r="F1689" s="70"/>
      <c r="G1689" s="161"/>
    </row>
    <row r="1690" spans="4:7">
      <c r="D1690" s="160"/>
      <c r="F1690" s="70"/>
      <c r="G1690" s="161"/>
    </row>
    <row r="1691" spans="4:7">
      <c r="D1691" s="160"/>
      <c r="F1691" s="70"/>
      <c r="G1691" s="161"/>
    </row>
    <row r="1692" spans="4:7">
      <c r="D1692" s="160"/>
      <c r="F1692" s="70"/>
      <c r="G1692" s="161"/>
    </row>
    <row r="1693" spans="4:7">
      <c r="D1693" s="160"/>
      <c r="F1693" s="70"/>
      <c r="G1693" s="161"/>
    </row>
    <row r="1694" spans="4:7">
      <c r="D1694" s="160"/>
      <c r="F1694" s="70"/>
      <c r="G1694" s="161"/>
    </row>
    <row r="1695" spans="4:7">
      <c r="D1695" s="160"/>
      <c r="F1695" s="70"/>
      <c r="G1695" s="161"/>
    </row>
    <row r="1696" spans="4:7">
      <c r="D1696" s="160"/>
      <c r="F1696" s="70"/>
      <c r="G1696" s="161"/>
    </row>
    <row r="1697" spans="4:7">
      <c r="D1697" s="160"/>
      <c r="F1697" s="70"/>
      <c r="G1697" s="161"/>
    </row>
    <row r="1698" spans="4:7">
      <c r="D1698" s="160"/>
      <c r="F1698" s="70"/>
      <c r="G1698" s="161"/>
    </row>
    <row r="1699" spans="4:7">
      <c r="D1699" s="160"/>
      <c r="F1699" s="70"/>
      <c r="G1699" s="161"/>
    </row>
    <row r="1700" spans="4:7">
      <c r="D1700" s="160"/>
      <c r="F1700" s="70"/>
      <c r="G1700" s="161"/>
    </row>
    <row r="1701" spans="4:7">
      <c r="D1701" s="160"/>
      <c r="F1701" s="70"/>
      <c r="G1701" s="161"/>
    </row>
    <row r="1702" spans="4:7">
      <c r="D1702" s="160"/>
      <c r="F1702" s="70"/>
      <c r="G1702" s="161"/>
    </row>
    <row r="1703" spans="4:7">
      <c r="D1703" s="160"/>
      <c r="F1703" s="70"/>
      <c r="G1703" s="161"/>
    </row>
    <row r="1704" spans="4:7">
      <c r="D1704" s="160"/>
      <c r="F1704" s="70"/>
      <c r="G1704" s="161"/>
    </row>
    <row r="1705" spans="4:7">
      <c r="D1705" s="160"/>
      <c r="F1705" s="70"/>
      <c r="G1705" s="161"/>
    </row>
    <row r="1706" spans="4:7">
      <c r="D1706" s="160"/>
      <c r="F1706" s="70"/>
      <c r="G1706" s="161"/>
    </row>
    <row r="1707" spans="4:7">
      <c r="D1707" s="160"/>
      <c r="F1707" s="70"/>
      <c r="G1707" s="161"/>
    </row>
    <row r="1708" spans="4:7">
      <c r="D1708" s="160"/>
      <c r="F1708" s="70"/>
      <c r="G1708" s="161"/>
    </row>
    <row r="1709" spans="4:7">
      <c r="D1709" s="160"/>
      <c r="F1709" s="70"/>
      <c r="G1709" s="161"/>
    </row>
    <row r="1710" spans="4:7">
      <c r="D1710" s="160"/>
      <c r="F1710" s="70"/>
      <c r="G1710" s="161"/>
    </row>
    <row r="1711" spans="4:7">
      <c r="D1711" s="160"/>
      <c r="F1711" s="70"/>
      <c r="G1711" s="161"/>
    </row>
    <row r="1712" spans="4:7">
      <c r="D1712" s="160"/>
      <c r="F1712" s="70"/>
      <c r="G1712" s="161"/>
    </row>
    <row r="1713" spans="4:7">
      <c r="D1713" s="160"/>
      <c r="F1713" s="70"/>
      <c r="G1713" s="161"/>
    </row>
    <row r="1714" spans="4:7">
      <c r="D1714" s="160"/>
      <c r="F1714" s="70"/>
      <c r="G1714" s="161"/>
    </row>
    <row r="1715" spans="4:7">
      <c r="D1715" s="160"/>
      <c r="F1715" s="70"/>
      <c r="G1715" s="161"/>
    </row>
    <row r="1716" spans="4:7">
      <c r="D1716" s="160"/>
      <c r="F1716" s="70"/>
      <c r="G1716" s="161"/>
    </row>
    <row r="1717" spans="4:7">
      <c r="D1717" s="160"/>
      <c r="F1717" s="70"/>
      <c r="G1717" s="161"/>
    </row>
    <row r="1718" spans="4:7">
      <c r="D1718" s="160"/>
      <c r="F1718" s="70"/>
      <c r="G1718" s="161"/>
    </row>
    <row r="1719" spans="4:7">
      <c r="D1719" s="160"/>
      <c r="F1719" s="70"/>
      <c r="G1719" s="161"/>
    </row>
    <row r="1720" spans="4:7">
      <c r="D1720" s="160"/>
      <c r="F1720" s="70"/>
      <c r="G1720" s="161"/>
    </row>
    <row r="1721" spans="4:7">
      <c r="D1721" s="160"/>
      <c r="F1721" s="70"/>
      <c r="G1721" s="161"/>
    </row>
    <row r="1722" spans="4:7">
      <c r="D1722" s="160"/>
      <c r="F1722" s="70"/>
      <c r="G1722" s="161"/>
    </row>
    <row r="1723" spans="4:7">
      <c r="D1723" s="160"/>
      <c r="F1723" s="70"/>
      <c r="G1723" s="161"/>
    </row>
    <row r="1724" spans="4:7">
      <c r="D1724" s="160"/>
      <c r="F1724" s="70"/>
      <c r="G1724" s="161"/>
    </row>
    <row r="1725" spans="4:7">
      <c r="D1725" s="160"/>
      <c r="F1725" s="70"/>
      <c r="G1725" s="161"/>
    </row>
    <row r="1726" spans="4:7">
      <c r="D1726" s="160"/>
      <c r="F1726" s="70"/>
      <c r="G1726" s="161"/>
    </row>
    <row r="1727" spans="4:7">
      <c r="D1727" s="160"/>
      <c r="F1727" s="70"/>
      <c r="G1727" s="161"/>
    </row>
    <row r="1728" spans="4:7">
      <c r="D1728" s="160"/>
      <c r="F1728" s="70"/>
      <c r="G1728" s="161"/>
    </row>
    <row r="1729" spans="4:7">
      <c r="D1729" s="160"/>
      <c r="F1729" s="70"/>
      <c r="G1729" s="161"/>
    </row>
    <row r="1730" spans="4:7">
      <c r="D1730" s="160"/>
      <c r="F1730" s="70"/>
      <c r="G1730" s="161"/>
    </row>
    <row r="1731" spans="4:7">
      <c r="D1731" s="160"/>
      <c r="F1731" s="70"/>
      <c r="G1731" s="161"/>
    </row>
    <row r="1732" spans="4:7">
      <c r="D1732" s="160"/>
      <c r="F1732" s="70"/>
      <c r="G1732" s="161"/>
    </row>
    <row r="1733" spans="4:7">
      <c r="D1733" s="160"/>
      <c r="F1733" s="70"/>
      <c r="G1733" s="161"/>
    </row>
    <row r="1734" spans="4:7">
      <c r="D1734" s="160"/>
      <c r="F1734" s="70"/>
      <c r="G1734" s="161"/>
    </row>
    <row r="1735" spans="4:7">
      <c r="D1735" s="160"/>
      <c r="F1735" s="70"/>
      <c r="G1735" s="161"/>
    </row>
    <row r="1736" spans="4:7">
      <c r="D1736" s="160"/>
      <c r="F1736" s="70"/>
      <c r="G1736" s="161"/>
    </row>
    <row r="1737" spans="4:7">
      <c r="D1737" s="160"/>
      <c r="F1737" s="70"/>
      <c r="G1737" s="161"/>
    </row>
    <row r="1738" spans="4:7">
      <c r="D1738" s="160"/>
      <c r="F1738" s="70"/>
      <c r="G1738" s="161"/>
    </row>
    <row r="1739" spans="4:7">
      <c r="D1739" s="160"/>
      <c r="F1739" s="70"/>
      <c r="G1739" s="161"/>
    </row>
    <row r="1740" spans="4:7">
      <c r="D1740" s="160"/>
      <c r="F1740" s="70"/>
      <c r="G1740" s="161"/>
    </row>
    <row r="1741" spans="4:7">
      <c r="D1741" s="160"/>
      <c r="F1741" s="70"/>
      <c r="G1741" s="161"/>
    </row>
    <row r="1742" spans="4:7">
      <c r="D1742" s="160"/>
      <c r="F1742" s="70"/>
      <c r="G1742" s="161"/>
    </row>
    <row r="1743" spans="4:7">
      <c r="D1743" s="160"/>
      <c r="F1743" s="70"/>
      <c r="G1743" s="161"/>
    </row>
    <row r="1744" spans="4:7">
      <c r="D1744" s="160"/>
      <c r="F1744" s="70"/>
      <c r="G1744" s="161"/>
    </row>
    <row r="1745" spans="4:7">
      <c r="D1745" s="160"/>
      <c r="F1745" s="70"/>
      <c r="G1745" s="161"/>
    </row>
    <row r="1746" spans="4:7">
      <c r="D1746" s="160"/>
      <c r="F1746" s="70"/>
      <c r="G1746" s="161"/>
    </row>
    <row r="1747" spans="4:7">
      <c r="D1747" s="160"/>
      <c r="F1747" s="70"/>
      <c r="G1747" s="161"/>
    </row>
    <row r="1748" spans="4:7">
      <c r="D1748" s="160"/>
      <c r="F1748" s="70"/>
      <c r="G1748" s="161"/>
    </row>
    <row r="1749" spans="4:7">
      <c r="D1749" s="160"/>
      <c r="F1749" s="70"/>
      <c r="G1749" s="161"/>
    </row>
    <row r="1750" spans="4:7">
      <c r="D1750" s="160"/>
      <c r="F1750" s="70"/>
      <c r="G1750" s="161"/>
    </row>
    <row r="1751" spans="4:7">
      <c r="D1751" s="160"/>
      <c r="F1751" s="70"/>
      <c r="G1751" s="161"/>
    </row>
    <row r="1752" spans="4:7">
      <c r="D1752" s="160"/>
      <c r="F1752" s="70"/>
      <c r="G1752" s="161"/>
    </row>
    <row r="1753" spans="4:7">
      <c r="D1753" s="160"/>
      <c r="F1753" s="70"/>
      <c r="G1753" s="161"/>
    </row>
    <row r="1754" spans="4:7">
      <c r="D1754" s="160"/>
      <c r="F1754" s="70"/>
      <c r="G1754" s="161"/>
    </row>
    <row r="1755" spans="4:7">
      <c r="D1755" s="160"/>
      <c r="F1755" s="70"/>
      <c r="G1755" s="161"/>
    </row>
    <row r="1756" spans="4:7">
      <c r="D1756" s="160"/>
      <c r="F1756" s="70"/>
      <c r="G1756" s="161"/>
    </row>
    <row r="1757" spans="4:7">
      <c r="D1757" s="160"/>
      <c r="F1757" s="70"/>
      <c r="G1757" s="161"/>
    </row>
    <row r="1758" spans="4:7">
      <c r="D1758" s="160"/>
      <c r="F1758" s="70"/>
      <c r="G1758" s="161"/>
    </row>
    <row r="1759" spans="4:7">
      <c r="D1759" s="160"/>
      <c r="F1759" s="70"/>
      <c r="G1759" s="161"/>
    </row>
    <row r="1760" spans="4:7">
      <c r="D1760" s="160"/>
      <c r="F1760" s="70"/>
      <c r="G1760" s="161"/>
    </row>
    <row r="1761" spans="4:7">
      <c r="D1761" s="160"/>
      <c r="F1761" s="70"/>
      <c r="G1761" s="161"/>
    </row>
    <row r="1762" spans="4:7">
      <c r="D1762" s="160"/>
      <c r="F1762" s="70"/>
      <c r="G1762" s="161"/>
    </row>
    <row r="1763" spans="4:7">
      <c r="D1763" s="160"/>
      <c r="F1763" s="70"/>
      <c r="G1763" s="161"/>
    </row>
    <row r="1764" spans="4:7">
      <c r="D1764" s="160"/>
      <c r="F1764" s="70"/>
      <c r="G1764" s="161"/>
    </row>
    <row r="1765" spans="4:7">
      <c r="D1765" s="160"/>
      <c r="F1765" s="70"/>
      <c r="G1765" s="161"/>
    </row>
    <row r="1766" spans="4:7">
      <c r="D1766" s="160"/>
      <c r="F1766" s="70"/>
      <c r="G1766" s="161"/>
    </row>
    <row r="1767" spans="4:7">
      <c r="D1767" s="160"/>
      <c r="F1767" s="70"/>
      <c r="G1767" s="161"/>
    </row>
    <row r="1768" spans="4:7">
      <c r="D1768" s="160"/>
      <c r="F1768" s="70"/>
      <c r="G1768" s="161"/>
    </row>
    <row r="1769" spans="4:7">
      <c r="D1769" s="160"/>
      <c r="F1769" s="70"/>
      <c r="G1769" s="161"/>
    </row>
    <row r="1770" spans="4:7">
      <c r="D1770" s="160"/>
      <c r="F1770" s="70"/>
      <c r="G1770" s="161"/>
    </row>
    <row r="1771" spans="4:7">
      <c r="D1771" s="160"/>
      <c r="F1771" s="70"/>
      <c r="G1771" s="161"/>
    </row>
    <row r="1772" spans="4:7">
      <c r="D1772" s="160"/>
      <c r="F1772" s="70"/>
      <c r="G1772" s="161"/>
    </row>
    <row r="1773" spans="4:7">
      <c r="D1773" s="160"/>
      <c r="F1773" s="70"/>
      <c r="G1773" s="161"/>
    </row>
    <row r="1774" spans="4:7">
      <c r="D1774" s="160"/>
      <c r="F1774" s="70"/>
      <c r="G1774" s="161"/>
    </row>
    <row r="1775" spans="4:7">
      <c r="D1775" s="160"/>
      <c r="F1775" s="70"/>
      <c r="G1775" s="161"/>
    </row>
    <row r="1776" spans="4:7">
      <c r="D1776" s="160"/>
      <c r="F1776" s="70"/>
      <c r="G1776" s="161"/>
    </row>
    <row r="1777" spans="4:7">
      <c r="D1777" s="160"/>
      <c r="F1777" s="70"/>
      <c r="G1777" s="161"/>
    </row>
    <row r="1778" spans="4:7">
      <c r="D1778" s="160"/>
      <c r="F1778" s="70"/>
      <c r="G1778" s="161"/>
    </row>
    <row r="1779" spans="4:7">
      <c r="D1779" s="160"/>
      <c r="F1779" s="70"/>
      <c r="G1779" s="161"/>
    </row>
    <row r="1780" spans="4:7">
      <c r="D1780" s="160"/>
      <c r="F1780" s="70"/>
      <c r="G1780" s="161"/>
    </row>
    <row r="1781" spans="4:7">
      <c r="D1781" s="160"/>
      <c r="F1781" s="70"/>
      <c r="G1781" s="161"/>
    </row>
    <row r="1782" spans="4:7">
      <c r="D1782" s="160"/>
      <c r="F1782" s="70"/>
      <c r="G1782" s="161"/>
    </row>
    <row r="1783" spans="4:7">
      <c r="D1783" s="160"/>
      <c r="F1783" s="70"/>
      <c r="G1783" s="161"/>
    </row>
    <row r="1784" spans="4:7">
      <c r="D1784" s="160"/>
      <c r="F1784" s="70"/>
      <c r="G1784" s="161"/>
    </row>
    <row r="1785" spans="4:7">
      <c r="D1785" s="160"/>
      <c r="F1785" s="70"/>
      <c r="G1785" s="161"/>
    </row>
    <row r="1786" spans="4:7">
      <c r="D1786" s="160"/>
      <c r="F1786" s="70"/>
      <c r="G1786" s="161"/>
    </row>
    <row r="1787" spans="4:7">
      <c r="D1787" s="160"/>
      <c r="F1787" s="70"/>
      <c r="G1787" s="161"/>
    </row>
    <row r="1788" spans="4:7">
      <c r="D1788" s="160"/>
      <c r="F1788" s="70"/>
      <c r="G1788" s="161"/>
    </row>
    <row r="1789" spans="4:7">
      <c r="D1789" s="160"/>
      <c r="F1789" s="70"/>
      <c r="G1789" s="161"/>
    </row>
    <row r="1790" spans="4:7">
      <c r="D1790" s="160"/>
      <c r="F1790" s="70"/>
      <c r="G1790" s="161"/>
    </row>
    <row r="1791" spans="4:7">
      <c r="D1791" s="160"/>
      <c r="F1791" s="70"/>
      <c r="G1791" s="161"/>
    </row>
    <row r="1792" spans="4:7">
      <c r="D1792" s="160"/>
      <c r="F1792" s="70"/>
      <c r="G1792" s="161"/>
    </row>
    <row r="1793" spans="4:7">
      <c r="D1793" s="160"/>
      <c r="F1793" s="70"/>
      <c r="G1793" s="161"/>
    </row>
    <row r="1794" spans="4:7">
      <c r="D1794" s="160"/>
      <c r="F1794" s="70"/>
      <c r="G1794" s="161"/>
    </row>
    <row r="1795" spans="4:7">
      <c r="D1795" s="160"/>
      <c r="F1795" s="70"/>
      <c r="G1795" s="161"/>
    </row>
    <row r="1796" spans="4:7">
      <c r="D1796" s="160"/>
      <c r="F1796" s="70"/>
      <c r="G1796" s="161"/>
    </row>
    <row r="1797" spans="4:7">
      <c r="D1797" s="160"/>
      <c r="F1797" s="70"/>
      <c r="G1797" s="161"/>
    </row>
    <row r="1798" spans="4:7">
      <c r="D1798" s="160"/>
      <c r="F1798" s="70"/>
      <c r="G1798" s="161"/>
    </row>
    <row r="1799" spans="4:7">
      <c r="D1799" s="160"/>
      <c r="F1799" s="70"/>
      <c r="G1799" s="161"/>
    </row>
    <row r="1800" spans="4:7">
      <c r="D1800" s="160"/>
      <c r="F1800" s="70"/>
      <c r="G1800" s="161"/>
    </row>
    <row r="1801" spans="4:7">
      <c r="D1801" s="160"/>
      <c r="F1801" s="70"/>
      <c r="G1801" s="161"/>
    </row>
    <row r="1802" spans="4:7">
      <c r="D1802" s="160"/>
      <c r="F1802" s="70"/>
      <c r="G1802" s="161"/>
    </row>
    <row r="1803" spans="4:7">
      <c r="D1803" s="160"/>
      <c r="F1803" s="70"/>
      <c r="G1803" s="161"/>
    </row>
    <row r="1804" spans="4:7">
      <c r="D1804" s="160"/>
      <c r="F1804" s="70"/>
      <c r="G1804" s="161"/>
    </row>
    <row r="1805" spans="4:7">
      <c r="D1805" s="160"/>
      <c r="F1805" s="70"/>
      <c r="G1805" s="161"/>
    </row>
    <row r="1806" spans="4:7">
      <c r="D1806" s="160"/>
      <c r="F1806" s="70"/>
      <c r="G1806" s="161"/>
    </row>
    <row r="1807" spans="4:7">
      <c r="D1807" s="160"/>
      <c r="F1807" s="70"/>
      <c r="G1807" s="161"/>
    </row>
    <row r="1808" spans="4:7">
      <c r="D1808" s="160"/>
      <c r="F1808" s="70"/>
      <c r="G1808" s="161"/>
    </row>
    <row r="1809" spans="4:7">
      <c r="D1809" s="160"/>
      <c r="F1809" s="70"/>
      <c r="G1809" s="161"/>
    </row>
    <row r="1810" spans="4:7">
      <c r="D1810" s="160"/>
      <c r="F1810" s="70"/>
      <c r="G1810" s="161"/>
    </row>
    <row r="1811" spans="4:7">
      <c r="D1811" s="160"/>
      <c r="F1811" s="70"/>
      <c r="G1811" s="161"/>
    </row>
    <row r="1812" spans="4:7">
      <c r="D1812" s="160"/>
      <c r="F1812" s="70"/>
      <c r="G1812" s="161"/>
    </row>
    <row r="1813" spans="4:7">
      <c r="D1813" s="160"/>
      <c r="F1813" s="70"/>
      <c r="G1813" s="161"/>
    </row>
    <row r="1814" spans="4:7">
      <c r="D1814" s="160"/>
      <c r="F1814" s="70"/>
      <c r="G1814" s="161"/>
    </row>
    <row r="1815" spans="4:7">
      <c r="D1815" s="160"/>
      <c r="F1815" s="70"/>
      <c r="G1815" s="161"/>
    </row>
    <row r="1816" spans="4:7">
      <c r="D1816" s="160"/>
      <c r="F1816" s="70"/>
      <c r="G1816" s="161"/>
    </row>
    <row r="1817" spans="4:7">
      <c r="D1817" s="160"/>
      <c r="F1817" s="70"/>
      <c r="G1817" s="161"/>
    </row>
    <row r="1818" spans="4:7">
      <c r="D1818" s="160"/>
      <c r="F1818" s="70"/>
      <c r="G1818" s="161"/>
    </row>
    <row r="1819" spans="4:7">
      <c r="D1819" s="160"/>
      <c r="F1819" s="70"/>
      <c r="G1819" s="161"/>
    </row>
    <row r="1820" spans="4:7">
      <c r="D1820" s="160"/>
      <c r="F1820" s="70"/>
      <c r="G1820" s="161"/>
    </row>
    <row r="1821" spans="4:7">
      <c r="D1821" s="160"/>
      <c r="F1821" s="70"/>
      <c r="G1821" s="161"/>
    </row>
    <row r="1822" spans="4:7">
      <c r="D1822" s="160"/>
      <c r="F1822" s="70"/>
      <c r="G1822" s="161"/>
    </row>
    <row r="1823" spans="4:7">
      <c r="D1823" s="160"/>
      <c r="F1823" s="70"/>
      <c r="G1823" s="161"/>
    </row>
    <row r="1824" spans="4:7">
      <c r="D1824" s="160"/>
      <c r="F1824" s="70"/>
      <c r="G1824" s="161"/>
    </row>
    <row r="1825" spans="4:7">
      <c r="D1825" s="160"/>
      <c r="F1825" s="70"/>
      <c r="G1825" s="161"/>
    </row>
    <row r="1826" spans="4:7">
      <c r="D1826" s="160"/>
      <c r="F1826" s="70"/>
      <c r="G1826" s="161"/>
    </row>
    <row r="1827" spans="4:7">
      <c r="D1827" s="160"/>
      <c r="F1827" s="70"/>
      <c r="G1827" s="161"/>
    </row>
    <row r="1828" spans="4:7">
      <c r="D1828" s="160"/>
      <c r="F1828" s="70"/>
      <c r="G1828" s="161"/>
    </row>
    <row r="1829" spans="4:7">
      <c r="D1829" s="160"/>
      <c r="F1829" s="70"/>
      <c r="G1829" s="161"/>
    </row>
    <row r="1830" spans="4:7">
      <c r="D1830" s="160"/>
      <c r="F1830" s="70"/>
      <c r="G1830" s="161"/>
    </row>
    <row r="1831" spans="4:7">
      <c r="D1831" s="160"/>
      <c r="F1831" s="70"/>
      <c r="G1831" s="161"/>
    </row>
    <row r="1832" spans="4:7">
      <c r="D1832" s="160"/>
      <c r="F1832" s="70"/>
      <c r="G1832" s="161"/>
    </row>
    <row r="1833" spans="4:7">
      <c r="D1833" s="160"/>
      <c r="F1833" s="70"/>
      <c r="G1833" s="161"/>
    </row>
    <row r="1834" spans="4:7">
      <c r="D1834" s="160"/>
      <c r="F1834" s="70"/>
      <c r="G1834" s="161"/>
    </row>
    <row r="1835" spans="4:7">
      <c r="D1835" s="160"/>
      <c r="F1835" s="70"/>
      <c r="G1835" s="161"/>
    </row>
    <row r="1836" spans="4:7">
      <c r="D1836" s="160"/>
      <c r="F1836" s="70"/>
      <c r="G1836" s="161"/>
    </row>
    <row r="1837" spans="4:7">
      <c r="D1837" s="160"/>
      <c r="F1837" s="70"/>
      <c r="G1837" s="161"/>
    </row>
    <row r="1838" spans="4:7">
      <c r="D1838" s="160"/>
      <c r="F1838" s="70"/>
      <c r="G1838" s="161"/>
    </row>
    <row r="1839" spans="4:7">
      <c r="D1839" s="160"/>
      <c r="F1839" s="70"/>
      <c r="G1839" s="161"/>
    </row>
    <row r="1840" spans="4:7">
      <c r="D1840" s="160"/>
      <c r="F1840" s="70"/>
      <c r="G1840" s="161"/>
    </row>
    <row r="1841" spans="4:7">
      <c r="D1841" s="160"/>
      <c r="F1841" s="70"/>
      <c r="G1841" s="161"/>
    </row>
    <row r="1842" spans="4:7">
      <c r="D1842" s="160"/>
      <c r="F1842" s="70"/>
      <c r="G1842" s="161"/>
    </row>
    <row r="1843" spans="4:7">
      <c r="D1843" s="160"/>
      <c r="F1843" s="70"/>
      <c r="G1843" s="161"/>
    </row>
    <row r="1844" spans="4:7">
      <c r="D1844" s="160"/>
      <c r="F1844" s="70"/>
      <c r="G1844" s="161"/>
    </row>
    <row r="1845" spans="4:7">
      <c r="D1845" s="160"/>
      <c r="F1845" s="70"/>
      <c r="G1845" s="161"/>
    </row>
    <row r="1846" spans="4:7">
      <c r="D1846" s="160"/>
      <c r="F1846" s="70"/>
      <c r="G1846" s="161"/>
    </row>
    <row r="1847" spans="4:7">
      <c r="D1847" s="160"/>
      <c r="F1847" s="70"/>
      <c r="G1847" s="161"/>
    </row>
    <row r="1848" spans="4:7">
      <c r="D1848" s="160"/>
      <c r="F1848" s="70"/>
      <c r="G1848" s="161"/>
    </row>
    <row r="1849" spans="4:7">
      <c r="D1849" s="160"/>
      <c r="F1849" s="70"/>
      <c r="G1849" s="161"/>
    </row>
    <row r="1850" spans="4:7">
      <c r="D1850" s="160"/>
      <c r="F1850" s="70"/>
      <c r="G1850" s="161"/>
    </row>
    <row r="1851" spans="4:7">
      <c r="D1851" s="160"/>
      <c r="F1851" s="70"/>
      <c r="G1851" s="161"/>
    </row>
    <row r="1852" spans="4:7">
      <c r="D1852" s="160"/>
      <c r="F1852" s="70"/>
      <c r="G1852" s="161"/>
    </row>
    <row r="1853" spans="4:7">
      <c r="D1853" s="160"/>
      <c r="F1853" s="70"/>
      <c r="G1853" s="161"/>
    </row>
    <row r="1854" spans="4:7">
      <c r="D1854" s="160"/>
      <c r="F1854" s="70"/>
      <c r="G1854" s="161"/>
    </row>
    <row r="1855" spans="4:7">
      <c r="D1855" s="160"/>
      <c r="F1855" s="70"/>
      <c r="G1855" s="161"/>
    </row>
    <row r="1856" spans="4:7">
      <c r="D1856" s="160"/>
      <c r="F1856" s="70"/>
      <c r="G1856" s="161"/>
    </row>
    <row r="1857" spans="4:7">
      <c r="D1857" s="160"/>
      <c r="F1857" s="70"/>
      <c r="G1857" s="161"/>
    </row>
    <row r="1858" spans="4:7">
      <c r="D1858" s="160"/>
      <c r="F1858" s="70"/>
      <c r="G1858" s="161"/>
    </row>
    <row r="1859" spans="4:7">
      <c r="D1859" s="160"/>
      <c r="F1859" s="70"/>
      <c r="G1859" s="161"/>
    </row>
    <row r="1860" spans="4:7">
      <c r="D1860" s="160"/>
      <c r="F1860" s="70"/>
      <c r="G1860" s="161"/>
    </row>
    <row r="1861" spans="4:7">
      <c r="D1861" s="160"/>
      <c r="F1861" s="70"/>
      <c r="G1861" s="161"/>
    </row>
    <row r="1862" spans="4:7">
      <c r="D1862" s="160"/>
      <c r="F1862" s="70"/>
      <c r="G1862" s="161"/>
    </row>
    <row r="1863" spans="4:7">
      <c r="D1863" s="160"/>
      <c r="F1863" s="70"/>
      <c r="G1863" s="161"/>
    </row>
    <row r="1864" spans="4:7">
      <c r="D1864" s="160"/>
      <c r="F1864" s="70"/>
      <c r="G1864" s="161"/>
    </row>
    <row r="1865" spans="4:7">
      <c r="D1865" s="160"/>
      <c r="F1865" s="70"/>
      <c r="G1865" s="161"/>
    </row>
    <row r="1866" spans="4:7">
      <c r="D1866" s="160"/>
      <c r="F1866" s="70"/>
      <c r="G1866" s="161"/>
    </row>
    <row r="1867" spans="4:7">
      <c r="D1867" s="160"/>
      <c r="F1867" s="70"/>
      <c r="G1867" s="161"/>
    </row>
    <row r="1868" spans="4:7">
      <c r="D1868" s="160"/>
      <c r="F1868" s="70"/>
      <c r="G1868" s="161"/>
    </row>
    <row r="1869" spans="4:7">
      <c r="D1869" s="160"/>
      <c r="F1869" s="70"/>
      <c r="G1869" s="161"/>
    </row>
    <row r="1870" spans="4:7">
      <c r="D1870" s="160"/>
      <c r="F1870" s="70"/>
      <c r="G1870" s="161"/>
    </row>
    <row r="1871" spans="4:7">
      <c r="D1871" s="160"/>
      <c r="F1871" s="70"/>
      <c r="G1871" s="161"/>
    </row>
    <row r="1872" spans="4:7">
      <c r="D1872" s="160"/>
      <c r="F1872" s="70"/>
      <c r="G1872" s="161"/>
    </row>
    <row r="1873" spans="4:7">
      <c r="D1873" s="160"/>
      <c r="F1873" s="70"/>
      <c r="G1873" s="161"/>
    </row>
    <row r="1874" spans="4:7">
      <c r="D1874" s="160"/>
      <c r="F1874" s="70"/>
      <c r="G1874" s="161"/>
    </row>
    <row r="1875" spans="4:7">
      <c r="D1875" s="160"/>
      <c r="F1875" s="70"/>
      <c r="G1875" s="161"/>
    </row>
    <row r="1876" spans="4:7">
      <c r="D1876" s="160"/>
      <c r="F1876" s="70"/>
      <c r="G1876" s="161"/>
    </row>
    <row r="1877" spans="4:7">
      <c r="D1877" s="160"/>
      <c r="F1877" s="70"/>
      <c r="G1877" s="161"/>
    </row>
    <row r="1878" spans="4:7">
      <c r="D1878" s="160"/>
      <c r="F1878" s="70"/>
      <c r="G1878" s="161"/>
    </row>
    <row r="1879" spans="4:7">
      <c r="D1879" s="160"/>
      <c r="F1879" s="70"/>
      <c r="G1879" s="161"/>
    </row>
    <row r="1880" spans="4:7">
      <c r="D1880" s="160"/>
      <c r="F1880" s="70"/>
      <c r="G1880" s="161"/>
    </row>
    <row r="1881" spans="4:7">
      <c r="D1881" s="160"/>
      <c r="F1881" s="70"/>
      <c r="G1881" s="161"/>
    </row>
    <row r="1882" spans="4:7">
      <c r="D1882" s="160"/>
      <c r="F1882" s="70"/>
      <c r="G1882" s="161"/>
    </row>
    <row r="1883" spans="4:7">
      <c r="D1883" s="160"/>
      <c r="F1883" s="70"/>
      <c r="G1883" s="161"/>
    </row>
    <row r="1884" spans="4:7">
      <c r="D1884" s="160"/>
      <c r="F1884" s="70"/>
      <c r="G1884" s="161"/>
    </row>
    <row r="1885" spans="4:7">
      <c r="D1885" s="160"/>
      <c r="F1885" s="70"/>
      <c r="G1885" s="161"/>
    </row>
    <row r="1886" spans="4:7">
      <c r="D1886" s="160"/>
      <c r="F1886" s="70"/>
      <c r="G1886" s="161"/>
    </row>
    <row r="1887" spans="4:7">
      <c r="D1887" s="160"/>
      <c r="F1887" s="70"/>
      <c r="G1887" s="161"/>
    </row>
    <row r="1888" spans="4:7">
      <c r="D1888" s="160"/>
      <c r="F1888" s="70"/>
      <c r="G1888" s="161"/>
    </row>
    <row r="1889" spans="4:7">
      <c r="D1889" s="160"/>
      <c r="F1889" s="70"/>
      <c r="G1889" s="161"/>
    </row>
    <row r="1890" spans="4:7">
      <c r="D1890" s="160"/>
      <c r="F1890" s="70"/>
      <c r="G1890" s="161"/>
    </row>
    <row r="1891" spans="4:7">
      <c r="D1891" s="160"/>
      <c r="F1891" s="70"/>
      <c r="G1891" s="161"/>
    </row>
    <row r="1892" spans="4:7">
      <c r="D1892" s="160"/>
      <c r="F1892" s="70"/>
      <c r="G1892" s="161"/>
    </row>
    <row r="1893" spans="4:7">
      <c r="D1893" s="160"/>
      <c r="F1893" s="70"/>
      <c r="G1893" s="161"/>
    </row>
    <row r="1894" spans="4:7">
      <c r="D1894" s="160"/>
      <c r="F1894" s="70"/>
      <c r="G1894" s="161"/>
    </row>
    <row r="1895" spans="4:7">
      <c r="D1895" s="160"/>
      <c r="F1895" s="70"/>
      <c r="G1895" s="161"/>
    </row>
    <row r="1896" spans="4:7">
      <c r="D1896" s="160"/>
      <c r="F1896" s="70"/>
      <c r="G1896" s="161"/>
    </row>
    <row r="1897" spans="4:7">
      <c r="D1897" s="160"/>
      <c r="F1897" s="70"/>
      <c r="G1897" s="161"/>
    </row>
    <row r="1898" spans="4:7">
      <c r="D1898" s="160"/>
      <c r="F1898" s="70"/>
      <c r="G1898" s="161"/>
    </row>
    <row r="1899" spans="4:7">
      <c r="D1899" s="160"/>
      <c r="F1899" s="70"/>
      <c r="G1899" s="161"/>
    </row>
    <row r="1900" spans="4:7">
      <c r="D1900" s="160"/>
      <c r="F1900" s="70"/>
      <c r="G1900" s="161"/>
    </row>
    <row r="1901" spans="4:7">
      <c r="D1901" s="160"/>
      <c r="F1901" s="70"/>
      <c r="G1901" s="161"/>
    </row>
    <row r="1902" spans="4:7">
      <c r="D1902" s="160"/>
      <c r="F1902" s="70"/>
      <c r="G1902" s="161"/>
    </row>
    <row r="1903" spans="4:7">
      <c r="D1903" s="160"/>
      <c r="F1903" s="70"/>
      <c r="G1903" s="161"/>
    </row>
    <row r="1904" spans="4:7">
      <c r="D1904" s="160"/>
      <c r="F1904" s="70"/>
      <c r="G1904" s="161"/>
    </row>
    <row r="1905" spans="4:7">
      <c r="D1905" s="160"/>
      <c r="F1905" s="70"/>
      <c r="G1905" s="161"/>
    </row>
    <row r="1906" spans="4:7">
      <c r="D1906" s="160"/>
      <c r="F1906" s="70"/>
      <c r="G1906" s="161"/>
    </row>
    <row r="1907" spans="4:7">
      <c r="D1907" s="160"/>
      <c r="F1907" s="70"/>
      <c r="G1907" s="161"/>
    </row>
    <row r="1908" spans="4:7">
      <c r="D1908" s="160"/>
      <c r="F1908" s="70"/>
      <c r="G1908" s="161"/>
    </row>
    <row r="1909" spans="4:7">
      <c r="D1909" s="160"/>
      <c r="F1909" s="70"/>
      <c r="G1909" s="161"/>
    </row>
    <row r="1910" spans="4:7">
      <c r="D1910" s="160"/>
      <c r="F1910" s="70"/>
      <c r="G1910" s="161"/>
    </row>
    <row r="1911" spans="4:7">
      <c r="D1911" s="160"/>
      <c r="F1911" s="70"/>
      <c r="G1911" s="161"/>
    </row>
    <row r="1912" spans="4:7">
      <c r="D1912" s="160"/>
      <c r="F1912" s="70"/>
      <c r="G1912" s="161"/>
    </row>
    <row r="1913" spans="4:7">
      <c r="D1913" s="160"/>
      <c r="F1913" s="70"/>
      <c r="G1913" s="161"/>
    </row>
    <row r="1914" spans="4:7">
      <c r="D1914" s="160"/>
      <c r="F1914" s="70"/>
      <c r="G1914" s="161"/>
    </row>
    <row r="1915" spans="4:7">
      <c r="D1915" s="160"/>
      <c r="F1915" s="70"/>
      <c r="G1915" s="161"/>
    </row>
    <row r="1916" spans="4:7">
      <c r="D1916" s="160"/>
      <c r="F1916" s="70"/>
      <c r="G1916" s="161"/>
    </row>
    <row r="1917" spans="4:7">
      <c r="D1917" s="160"/>
      <c r="F1917" s="70"/>
      <c r="G1917" s="161"/>
    </row>
    <row r="1918" spans="4:7">
      <c r="D1918" s="160"/>
      <c r="F1918" s="70"/>
      <c r="G1918" s="161"/>
    </row>
    <row r="1919" spans="4:7">
      <c r="D1919" s="160"/>
      <c r="F1919" s="70"/>
      <c r="G1919" s="161"/>
    </row>
    <row r="1920" spans="4:7">
      <c r="D1920" s="160"/>
      <c r="F1920" s="70"/>
      <c r="G1920" s="161"/>
    </row>
    <row r="1921" spans="4:7">
      <c r="D1921" s="160"/>
      <c r="F1921" s="70"/>
      <c r="G1921" s="161"/>
    </row>
    <row r="1922" spans="4:7">
      <c r="D1922" s="160"/>
      <c r="F1922" s="70"/>
      <c r="G1922" s="161"/>
    </row>
    <row r="1923" spans="4:7">
      <c r="D1923" s="160"/>
      <c r="F1923" s="70"/>
      <c r="G1923" s="161"/>
    </row>
    <row r="1924" spans="4:7">
      <c r="D1924" s="160"/>
      <c r="F1924" s="70"/>
      <c r="G1924" s="161"/>
    </row>
    <row r="1925" spans="4:7">
      <c r="D1925" s="160"/>
      <c r="F1925" s="70"/>
      <c r="G1925" s="161"/>
    </row>
    <row r="1926" spans="4:7">
      <c r="D1926" s="160"/>
      <c r="F1926" s="70"/>
      <c r="G1926" s="161"/>
    </row>
    <row r="1927" spans="4:7">
      <c r="D1927" s="160"/>
      <c r="F1927" s="70"/>
      <c r="G1927" s="161"/>
    </row>
    <row r="1928" spans="4:7">
      <c r="D1928" s="160"/>
      <c r="F1928" s="70"/>
      <c r="G1928" s="161"/>
    </row>
    <row r="1929" spans="4:7">
      <c r="D1929" s="160"/>
      <c r="F1929" s="70"/>
      <c r="G1929" s="161"/>
    </row>
    <row r="1930" spans="4:7">
      <c r="D1930" s="160"/>
      <c r="F1930" s="70"/>
      <c r="G1930" s="161"/>
    </row>
    <row r="1931" spans="4:7">
      <c r="D1931" s="160"/>
      <c r="F1931" s="70"/>
      <c r="G1931" s="161"/>
    </row>
    <row r="1932" spans="4:7">
      <c r="D1932" s="160"/>
      <c r="F1932" s="70"/>
      <c r="G1932" s="161"/>
    </row>
    <row r="1933" spans="4:7">
      <c r="D1933" s="160"/>
      <c r="F1933" s="70"/>
      <c r="G1933" s="161"/>
    </row>
    <row r="1934" spans="4:7">
      <c r="D1934" s="160"/>
      <c r="F1934" s="70"/>
      <c r="G1934" s="161"/>
    </row>
    <row r="1935" spans="4:7">
      <c r="D1935" s="160"/>
      <c r="F1935" s="70"/>
      <c r="G1935" s="161"/>
    </row>
    <row r="1936" spans="4:7">
      <c r="D1936" s="160"/>
      <c r="F1936" s="70"/>
      <c r="G1936" s="161"/>
    </row>
    <row r="1937" spans="4:7">
      <c r="D1937" s="160"/>
      <c r="F1937" s="70"/>
      <c r="G1937" s="161"/>
    </row>
    <row r="1938" spans="4:7">
      <c r="D1938" s="160"/>
      <c r="F1938" s="70"/>
      <c r="G1938" s="161"/>
    </row>
    <row r="1939" spans="4:7">
      <c r="D1939" s="160"/>
      <c r="F1939" s="70"/>
      <c r="G1939" s="161"/>
    </row>
    <row r="1940" spans="4:7">
      <c r="D1940" s="160"/>
      <c r="F1940" s="70"/>
      <c r="G1940" s="161"/>
    </row>
    <row r="1941" spans="4:7">
      <c r="D1941" s="160"/>
      <c r="F1941" s="70"/>
      <c r="G1941" s="161"/>
    </row>
    <row r="1942" spans="4:7">
      <c r="D1942" s="160"/>
      <c r="F1942" s="70"/>
      <c r="G1942" s="161"/>
    </row>
    <row r="1943" spans="4:7">
      <c r="D1943" s="160"/>
      <c r="F1943" s="70"/>
      <c r="G1943" s="161"/>
    </row>
    <row r="1944" spans="4:7">
      <c r="D1944" s="160"/>
      <c r="F1944" s="70"/>
      <c r="G1944" s="161"/>
    </row>
    <row r="1945" spans="4:7">
      <c r="D1945" s="160"/>
      <c r="F1945" s="70"/>
      <c r="G1945" s="161"/>
    </row>
    <row r="1946" spans="4:7">
      <c r="D1946" s="160"/>
      <c r="F1946" s="70"/>
      <c r="G1946" s="161"/>
    </row>
    <row r="1947" spans="4:7">
      <c r="D1947" s="160"/>
      <c r="F1947" s="70"/>
      <c r="G1947" s="161"/>
    </row>
    <row r="1948" spans="4:7">
      <c r="D1948" s="160"/>
      <c r="F1948" s="70"/>
      <c r="G1948" s="161"/>
    </row>
    <row r="1949" spans="4:7">
      <c r="D1949" s="160"/>
      <c r="F1949" s="70"/>
      <c r="G1949" s="161"/>
    </row>
    <row r="1950" spans="4:7">
      <c r="D1950" s="160"/>
      <c r="F1950" s="70"/>
      <c r="G1950" s="161"/>
    </row>
    <row r="1951" spans="4:7">
      <c r="D1951" s="160"/>
      <c r="F1951" s="70"/>
      <c r="G1951" s="161"/>
    </row>
    <row r="1952" spans="4:7">
      <c r="D1952" s="160"/>
      <c r="F1952" s="70"/>
      <c r="G1952" s="161"/>
    </row>
    <row r="1953" spans="4:7">
      <c r="D1953" s="160"/>
      <c r="F1953" s="70"/>
      <c r="G1953" s="161"/>
    </row>
    <row r="1954" spans="4:7">
      <c r="D1954" s="160"/>
      <c r="F1954" s="70"/>
      <c r="G1954" s="161"/>
    </row>
    <row r="1955" spans="4:7">
      <c r="D1955" s="160"/>
      <c r="F1955" s="70"/>
      <c r="G1955" s="161"/>
    </row>
    <row r="1956" spans="4:7">
      <c r="D1956" s="160"/>
      <c r="F1956" s="70"/>
      <c r="G1956" s="161"/>
    </row>
    <row r="1957" spans="4:7">
      <c r="D1957" s="160"/>
      <c r="F1957" s="70"/>
      <c r="G1957" s="161"/>
    </row>
    <row r="1958" spans="4:7">
      <c r="D1958" s="160"/>
      <c r="F1958" s="70"/>
      <c r="G1958" s="161"/>
    </row>
    <row r="1959" spans="4:7">
      <c r="D1959" s="160"/>
      <c r="F1959" s="70"/>
      <c r="G1959" s="161"/>
    </row>
    <row r="1960" spans="4:7">
      <c r="D1960" s="160"/>
      <c r="F1960" s="70"/>
      <c r="G1960" s="161"/>
    </row>
    <row r="1961" spans="4:7">
      <c r="D1961" s="160"/>
      <c r="F1961" s="70"/>
      <c r="G1961" s="161"/>
    </row>
    <row r="1962" spans="4:7">
      <c r="D1962" s="160"/>
      <c r="F1962" s="70"/>
      <c r="G1962" s="161"/>
    </row>
    <row r="1963" spans="4:7">
      <c r="D1963" s="160"/>
      <c r="F1963" s="70"/>
      <c r="G1963" s="161"/>
    </row>
    <row r="1964" spans="4:7">
      <c r="D1964" s="160"/>
      <c r="F1964" s="70"/>
      <c r="G1964" s="161"/>
    </row>
    <row r="1965" spans="4:7">
      <c r="D1965" s="160"/>
      <c r="F1965" s="70"/>
      <c r="G1965" s="161"/>
    </row>
    <row r="1966" spans="4:7">
      <c r="D1966" s="160"/>
      <c r="F1966" s="70"/>
      <c r="G1966" s="161"/>
    </row>
    <row r="1967" spans="4:7">
      <c r="D1967" s="160"/>
      <c r="F1967" s="70"/>
      <c r="G1967" s="161"/>
    </row>
    <row r="1968" spans="4:7">
      <c r="D1968" s="160"/>
      <c r="F1968" s="70"/>
      <c r="G1968" s="161"/>
    </row>
    <row r="1969" spans="4:7">
      <c r="D1969" s="160"/>
      <c r="F1969" s="70"/>
      <c r="G1969" s="161"/>
    </row>
    <row r="1970" spans="4:7">
      <c r="D1970" s="160"/>
      <c r="F1970" s="70"/>
      <c r="G1970" s="161"/>
    </row>
    <row r="1971" spans="4:7">
      <c r="D1971" s="160"/>
      <c r="F1971" s="70"/>
      <c r="G1971" s="161"/>
    </row>
    <row r="1972" spans="4:7">
      <c r="D1972" s="160"/>
      <c r="F1972" s="70"/>
      <c r="G1972" s="161"/>
    </row>
    <row r="1973" spans="4:7">
      <c r="D1973" s="160"/>
      <c r="F1973" s="70"/>
      <c r="G1973" s="161"/>
    </row>
    <row r="1974" spans="4:7">
      <c r="D1974" s="160"/>
      <c r="F1974" s="70"/>
      <c r="G1974" s="161"/>
    </row>
    <row r="1975" spans="4:7">
      <c r="D1975" s="160"/>
      <c r="F1975" s="70"/>
      <c r="G1975" s="161"/>
    </row>
    <row r="1976" spans="4:7">
      <c r="D1976" s="160"/>
      <c r="F1976" s="70"/>
      <c r="G1976" s="161"/>
    </row>
    <row r="1977" spans="4:7">
      <c r="D1977" s="160"/>
      <c r="F1977" s="70"/>
      <c r="G1977" s="161"/>
    </row>
    <row r="1978" spans="4:7">
      <c r="D1978" s="160"/>
      <c r="F1978" s="70"/>
      <c r="G1978" s="161"/>
    </row>
    <row r="1979" spans="4:7">
      <c r="D1979" s="160"/>
      <c r="F1979" s="70"/>
      <c r="G1979" s="161"/>
    </row>
    <row r="1980" spans="4:7">
      <c r="D1980" s="160"/>
      <c r="F1980" s="70"/>
      <c r="G1980" s="161"/>
    </row>
    <row r="1981" spans="4:7">
      <c r="D1981" s="160"/>
      <c r="F1981" s="70"/>
      <c r="G1981" s="161"/>
    </row>
    <row r="1982" spans="4:7">
      <c r="D1982" s="160"/>
      <c r="F1982" s="70"/>
      <c r="G1982" s="161"/>
    </row>
    <row r="1983" spans="4:7">
      <c r="D1983" s="160"/>
      <c r="F1983" s="70"/>
      <c r="G1983" s="161"/>
    </row>
    <row r="1984" spans="4:7">
      <c r="D1984" s="160"/>
      <c r="F1984" s="70"/>
      <c r="G1984" s="161"/>
    </row>
    <row r="1985" spans="4:7">
      <c r="D1985" s="160"/>
      <c r="F1985" s="70"/>
      <c r="G1985" s="161"/>
    </row>
    <row r="1986" spans="4:7">
      <c r="D1986" s="160"/>
      <c r="F1986" s="70"/>
      <c r="G1986" s="161"/>
    </row>
    <row r="1987" spans="4:7">
      <c r="D1987" s="160"/>
      <c r="F1987" s="70"/>
      <c r="G1987" s="161"/>
    </row>
    <row r="1988" spans="4:7">
      <c r="D1988" s="160"/>
      <c r="F1988" s="70"/>
      <c r="G1988" s="161"/>
    </row>
    <row r="1989" spans="4:7">
      <c r="D1989" s="160"/>
      <c r="F1989" s="70"/>
      <c r="G1989" s="161"/>
    </row>
    <row r="1990" spans="4:7">
      <c r="D1990" s="160"/>
      <c r="F1990" s="70"/>
      <c r="G1990" s="161"/>
    </row>
    <row r="1991" spans="4:7">
      <c r="D1991" s="160"/>
      <c r="F1991" s="70"/>
      <c r="G1991" s="161"/>
    </row>
    <row r="1992" spans="4:7">
      <c r="D1992" s="160"/>
      <c r="F1992" s="70"/>
      <c r="G1992" s="161"/>
    </row>
    <row r="1993" spans="4:7">
      <c r="D1993" s="160"/>
      <c r="F1993" s="70"/>
      <c r="G1993" s="161"/>
    </row>
    <row r="1994" spans="4:7">
      <c r="D1994" s="160"/>
      <c r="F1994" s="70"/>
      <c r="G1994" s="161"/>
    </row>
    <row r="1995" spans="4:7">
      <c r="D1995" s="160"/>
      <c r="F1995" s="70"/>
      <c r="G1995" s="161"/>
    </row>
    <row r="1996" spans="4:7">
      <c r="D1996" s="160"/>
      <c r="F1996" s="70"/>
      <c r="G1996" s="161"/>
    </row>
    <row r="1997" spans="4:7">
      <c r="D1997" s="160"/>
      <c r="F1997" s="70"/>
      <c r="G1997" s="161"/>
    </row>
    <row r="1998" spans="4:7">
      <c r="D1998" s="160"/>
      <c r="F1998" s="70"/>
      <c r="G1998" s="161"/>
    </row>
    <row r="1999" spans="4:7">
      <c r="D1999" s="160"/>
      <c r="F1999" s="70"/>
      <c r="G1999" s="161"/>
    </row>
    <row r="2000" spans="4:7">
      <c r="D2000" s="160"/>
      <c r="F2000" s="70"/>
      <c r="G2000" s="161"/>
    </row>
    <row r="2001" spans="4:7">
      <c r="D2001" s="160"/>
      <c r="F2001" s="70"/>
      <c r="G2001" s="161"/>
    </row>
    <row r="2002" spans="4:7">
      <c r="D2002" s="160"/>
      <c r="F2002" s="70"/>
      <c r="G2002" s="161"/>
    </row>
    <row r="2003" spans="4:7">
      <c r="D2003" s="160"/>
      <c r="F2003" s="70"/>
      <c r="G2003" s="161"/>
    </row>
    <row r="2004" spans="4:7">
      <c r="D2004" s="160"/>
      <c r="F2004" s="70"/>
      <c r="G2004" s="161"/>
    </row>
    <row r="2005" spans="4:7">
      <c r="D2005" s="160"/>
      <c r="F2005" s="70"/>
      <c r="G2005" s="161"/>
    </row>
    <row r="2006" spans="4:7">
      <c r="D2006" s="160"/>
      <c r="F2006" s="70"/>
      <c r="G2006" s="161"/>
    </row>
    <row r="2007" spans="4:7">
      <c r="D2007" s="160"/>
      <c r="F2007" s="70"/>
      <c r="G2007" s="161"/>
    </row>
    <row r="2008" spans="4:7">
      <c r="D2008" s="160"/>
      <c r="F2008" s="70"/>
      <c r="G2008" s="161"/>
    </row>
    <row r="2009" spans="4:7">
      <c r="D2009" s="160"/>
      <c r="F2009" s="70"/>
      <c r="G2009" s="161"/>
    </row>
    <row r="2010" spans="4:7">
      <c r="D2010" s="160"/>
      <c r="F2010" s="70"/>
      <c r="G2010" s="161"/>
    </row>
    <row r="2011" spans="4:7">
      <c r="D2011" s="160"/>
      <c r="F2011" s="70"/>
      <c r="G2011" s="161"/>
    </row>
    <row r="2012" spans="4:7">
      <c r="D2012" s="160"/>
      <c r="F2012" s="70"/>
      <c r="G2012" s="161"/>
    </row>
    <row r="2013" spans="4:7">
      <c r="D2013" s="160"/>
      <c r="F2013" s="70"/>
      <c r="G2013" s="161"/>
    </row>
    <row r="2014" spans="4:7">
      <c r="D2014" s="160"/>
      <c r="F2014" s="70"/>
      <c r="G2014" s="161"/>
    </row>
    <row r="2015" spans="4:7">
      <c r="D2015" s="160"/>
      <c r="F2015" s="70"/>
      <c r="G2015" s="161"/>
    </row>
    <row r="2016" spans="4:7">
      <c r="D2016" s="160"/>
      <c r="F2016" s="70"/>
      <c r="G2016" s="161"/>
    </row>
    <row r="2017" spans="4:7">
      <c r="D2017" s="160"/>
      <c r="F2017" s="70"/>
      <c r="G2017" s="161"/>
    </row>
    <row r="2018" spans="4:7">
      <c r="D2018" s="160"/>
      <c r="F2018" s="70"/>
      <c r="G2018" s="161"/>
    </row>
    <row r="2019" spans="4:7">
      <c r="D2019" s="160"/>
      <c r="F2019" s="70"/>
      <c r="G2019" s="161"/>
    </row>
    <row r="2020" spans="4:7">
      <c r="D2020" s="160"/>
      <c r="F2020" s="70"/>
      <c r="G2020" s="161"/>
    </row>
    <row r="2021" spans="4:7">
      <c r="D2021" s="160"/>
      <c r="F2021" s="70"/>
      <c r="G2021" s="161"/>
    </row>
    <row r="2022" spans="4:7">
      <c r="D2022" s="160"/>
      <c r="F2022" s="70"/>
      <c r="G2022" s="161"/>
    </row>
    <row r="2023" spans="4:7">
      <c r="D2023" s="160"/>
      <c r="F2023" s="70"/>
      <c r="G2023" s="161"/>
    </row>
    <row r="2024" spans="4:7">
      <c r="D2024" s="160"/>
      <c r="F2024" s="70"/>
      <c r="G2024" s="161"/>
    </row>
    <row r="2025" spans="4:7">
      <c r="D2025" s="160"/>
      <c r="F2025" s="70"/>
      <c r="G2025" s="161"/>
    </row>
    <row r="2026" spans="4:7">
      <c r="D2026" s="160"/>
      <c r="F2026" s="70"/>
      <c r="G2026" s="161"/>
    </row>
    <row r="2027" spans="4:7">
      <c r="D2027" s="160"/>
      <c r="F2027" s="70"/>
      <c r="G2027" s="161"/>
    </row>
    <row r="2028" spans="4:7">
      <c r="D2028" s="160"/>
      <c r="F2028" s="70"/>
      <c r="G2028" s="161"/>
    </row>
    <row r="2029" spans="4:7">
      <c r="D2029" s="160"/>
      <c r="F2029" s="70"/>
      <c r="G2029" s="161"/>
    </row>
    <row r="2030" spans="4:7">
      <c r="D2030" s="160"/>
      <c r="F2030" s="70"/>
      <c r="G2030" s="161"/>
    </row>
    <row r="2031" spans="4:7">
      <c r="D2031" s="160"/>
      <c r="F2031" s="70"/>
      <c r="G2031" s="161"/>
    </row>
    <row r="2032" spans="4:7">
      <c r="D2032" s="160"/>
      <c r="F2032" s="70"/>
      <c r="G2032" s="161"/>
    </row>
    <row r="2033" spans="4:7">
      <c r="D2033" s="160"/>
      <c r="F2033" s="70"/>
      <c r="G2033" s="161"/>
    </row>
    <row r="2034" spans="4:7">
      <c r="D2034" s="160"/>
      <c r="F2034" s="70"/>
      <c r="G2034" s="161"/>
    </row>
    <row r="2035" spans="4:7">
      <c r="D2035" s="160"/>
      <c r="F2035" s="70"/>
      <c r="G2035" s="161"/>
    </row>
    <row r="2036" spans="4:7">
      <c r="D2036" s="160"/>
      <c r="F2036" s="70"/>
      <c r="G2036" s="161"/>
    </row>
    <row r="2037" spans="4:7">
      <c r="D2037" s="160"/>
      <c r="F2037" s="70"/>
      <c r="G2037" s="161"/>
    </row>
    <row r="2038" spans="4:7">
      <c r="D2038" s="160"/>
      <c r="F2038" s="70"/>
      <c r="G2038" s="161"/>
    </row>
    <row r="2039" spans="4:7">
      <c r="D2039" s="160"/>
      <c r="F2039" s="70"/>
      <c r="G2039" s="161"/>
    </row>
    <row r="2040" spans="4:7">
      <c r="D2040" s="160"/>
      <c r="F2040" s="70"/>
      <c r="G2040" s="161"/>
    </row>
    <row r="2041" spans="4:7">
      <c r="D2041" s="160"/>
      <c r="F2041" s="70"/>
      <c r="G2041" s="161"/>
    </row>
    <row r="2042" spans="4:7">
      <c r="D2042" s="160"/>
      <c r="F2042" s="70"/>
      <c r="G2042" s="161"/>
    </row>
    <row r="2043" spans="4:7">
      <c r="D2043" s="160"/>
      <c r="F2043" s="70"/>
      <c r="G2043" s="161"/>
    </row>
    <row r="2044" spans="4:7">
      <c r="D2044" s="160"/>
      <c r="F2044" s="70"/>
      <c r="G2044" s="161"/>
    </row>
    <row r="2045" spans="4:7">
      <c r="D2045" s="160"/>
      <c r="F2045" s="70"/>
      <c r="G2045" s="161"/>
    </row>
    <row r="2046" spans="4:7">
      <c r="D2046" s="160"/>
      <c r="F2046" s="70"/>
      <c r="G2046" s="161"/>
    </row>
    <row r="2047" spans="4:7">
      <c r="D2047" s="160"/>
      <c r="F2047" s="70"/>
      <c r="G2047" s="161"/>
    </row>
    <row r="2048" spans="4:7">
      <c r="D2048" s="160"/>
      <c r="F2048" s="70"/>
      <c r="G2048" s="161"/>
    </row>
    <row r="2049" spans="4:7">
      <c r="D2049" s="160"/>
      <c r="F2049" s="70"/>
      <c r="G2049" s="161"/>
    </row>
    <row r="2050" spans="4:7">
      <c r="D2050" s="160"/>
      <c r="F2050" s="70"/>
      <c r="G2050" s="161"/>
    </row>
    <row r="2051" spans="4:7">
      <c r="D2051" s="160"/>
      <c r="F2051" s="70"/>
      <c r="G2051" s="161"/>
    </row>
    <row r="2052" spans="4:7">
      <c r="D2052" s="160"/>
      <c r="F2052" s="70"/>
      <c r="G2052" s="161"/>
    </row>
    <row r="2053" spans="4:7">
      <c r="D2053" s="160"/>
      <c r="F2053" s="70"/>
      <c r="G2053" s="161"/>
    </row>
    <row r="2054" spans="4:7">
      <c r="D2054" s="160"/>
      <c r="F2054" s="70"/>
      <c r="G2054" s="161"/>
    </row>
    <row r="2055" spans="4:7">
      <c r="D2055" s="160"/>
      <c r="F2055" s="70"/>
      <c r="G2055" s="161"/>
    </row>
    <row r="2056" spans="4:7">
      <c r="D2056" s="160"/>
      <c r="F2056" s="70"/>
      <c r="G2056" s="161"/>
    </row>
    <row r="2057" spans="4:7">
      <c r="D2057" s="160"/>
      <c r="F2057" s="70"/>
      <c r="G2057" s="161"/>
    </row>
    <row r="2058" spans="4:7">
      <c r="D2058" s="160"/>
      <c r="F2058" s="70"/>
      <c r="G2058" s="161"/>
    </row>
    <row r="2059" spans="4:7">
      <c r="D2059" s="160"/>
      <c r="F2059" s="70"/>
      <c r="G2059" s="161"/>
    </row>
    <row r="2060" spans="4:7">
      <c r="D2060" s="160"/>
      <c r="F2060" s="70"/>
      <c r="G2060" s="161"/>
    </row>
    <row r="2061" spans="4:7">
      <c r="D2061" s="160"/>
      <c r="F2061" s="70"/>
      <c r="G2061" s="161"/>
    </row>
    <row r="2062" spans="4:7">
      <c r="D2062" s="160"/>
      <c r="F2062" s="70"/>
      <c r="G2062" s="161"/>
    </row>
    <row r="2063" spans="4:7">
      <c r="D2063" s="160"/>
      <c r="F2063" s="70"/>
      <c r="G2063" s="161"/>
    </row>
    <row r="2064" spans="4:7">
      <c r="D2064" s="160"/>
      <c r="F2064" s="70"/>
      <c r="G2064" s="161"/>
    </row>
    <row r="2065" spans="4:7">
      <c r="D2065" s="160"/>
      <c r="F2065" s="70"/>
      <c r="G2065" s="161"/>
    </row>
    <row r="2066" spans="4:7">
      <c r="D2066" s="160"/>
      <c r="F2066" s="70"/>
      <c r="G2066" s="161"/>
    </row>
    <row r="2067" spans="4:7">
      <c r="D2067" s="160"/>
      <c r="F2067" s="70"/>
      <c r="G2067" s="161"/>
    </row>
    <row r="2068" spans="4:7">
      <c r="D2068" s="160"/>
      <c r="F2068" s="70"/>
      <c r="G2068" s="161"/>
    </row>
    <row r="2069" spans="4:7">
      <c r="D2069" s="160"/>
      <c r="F2069" s="70"/>
      <c r="G2069" s="161"/>
    </row>
    <row r="2070" spans="4:7">
      <c r="D2070" s="160"/>
      <c r="F2070" s="70"/>
      <c r="G2070" s="161"/>
    </row>
    <row r="2071" spans="4:7">
      <c r="D2071" s="160"/>
      <c r="F2071" s="70"/>
      <c r="G2071" s="161"/>
    </row>
    <row r="2072" spans="4:7">
      <c r="D2072" s="160"/>
      <c r="F2072" s="70"/>
      <c r="G2072" s="161"/>
    </row>
    <row r="2073" spans="4:7">
      <c r="D2073" s="160"/>
      <c r="F2073" s="70"/>
      <c r="G2073" s="161"/>
    </row>
    <row r="2074" spans="4:7">
      <c r="D2074" s="160"/>
      <c r="F2074" s="70"/>
      <c r="G2074" s="161"/>
    </row>
    <row r="2075" spans="4:7">
      <c r="D2075" s="160"/>
      <c r="F2075" s="70"/>
      <c r="G2075" s="161"/>
    </row>
    <row r="2076" spans="4:7">
      <c r="D2076" s="160"/>
      <c r="F2076" s="70"/>
      <c r="G2076" s="161"/>
    </row>
    <row r="2077" spans="4:7">
      <c r="D2077" s="160"/>
      <c r="F2077" s="70"/>
      <c r="G2077" s="161"/>
    </row>
    <row r="2078" spans="4:7">
      <c r="D2078" s="160"/>
      <c r="F2078" s="70"/>
      <c r="G2078" s="161"/>
    </row>
    <row r="2079" spans="4:7">
      <c r="D2079" s="160"/>
      <c r="F2079" s="70"/>
      <c r="G2079" s="161"/>
    </row>
    <row r="2080" spans="4:7">
      <c r="D2080" s="160"/>
      <c r="F2080" s="70"/>
      <c r="G2080" s="161"/>
    </row>
    <row r="2081" spans="4:7">
      <c r="D2081" s="160"/>
      <c r="F2081" s="70"/>
      <c r="G2081" s="161"/>
    </row>
    <row r="2082" spans="4:7">
      <c r="D2082" s="160"/>
      <c r="F2082" s="70"/>
      <c r="G2082" s="161"/>
    </row>
    <row r="2083" spans="4:7">
      <c r="D2083" s="160"/>
      <c r="F2083" s="70"/>
      <c r="G2083" s="161"/>
    </row>
    <row r="2084" spans="4:7">
      <c r="D2084" s="160"/>
      <c r="F2084" s="70"/>
      <c r="G2084" s="161"/>
    </row>
    <row r="2085" spans="4:7">
      <c r="D2085" s="160"/>
      <c r="F2085" s="70"/>
      <c r="G2085" s="161"/>
    </row>
    <row r="2086" spans="4:7">
      <c r="D2086" s="160"/>
      <c r="F2086" s="70"/>
      <c r="G2086" s="161"/>
    </row>
    <row r="2087" spans="4:7">
      <c r="D2087" s="160"/>
      <c r="F2087" s="70"/>
      <c r="G2087" s="161"/>
    </row>
    <row r="2088" spans="4:7">
      <c r="D2088" s="160"/>
      <c r="F2088" s="70"/>
      <c r="G2088" s="161"/>
    </row>
    <row r="2089" spans="4:7">
      <c r="D2089" s="160"/>
      <c r="F2089" s="70"/>
      <c r="G2089" s="161"/>
    </row>
    <row r="2090" spans="4:7">
      <c r="D2090" s="160"/>
      <c r="F2090" s="70"/>
      <c r="G2090" s="161"/>
    </row>
    <row r="2091" spans="4:7">
      <c r="D2091" s="160"/>
      <c r="F2091" s="70"/>
      <c r="G2091" s="161"/>
    </row>
    <row r="2092" spans="4:7">
      <c r="D2092" s="160"/>
      <c r="F2092" s="70"/>
      <c r="G2092" s="161"/>
    </row>
    <row r="2093" spans="4:7">
      <c r="D2093" s="160"/>
      <c r="F2093" s="70"/>
      <c r="G2093" s="161"/>
    </row>
    <row r="2094" spans="4:7">
      <c r="D2094" s="160"/>
      <c r="F2094" s="70"/>
      <c r="G2094" s="161"/>
    </row>
    <row r="2095" spans="4:7">
      <c r="D2095" s="160"/>
      <c r="F2095" s="70"/>
      <c r="G2095" s="161"/>
    </row>
    <row r="2096" spans="4:7">
      <c r="D2096" s="160"/>
      <c r="F2096" s="70"/>
      <c r="G2096" s="161"/>
    </row>
    <row r="2097" spans="4:7">
      <c r="D2097" s="160"/>
      <c r="F2097" s="70"/>
      <c r="G2097" s="161"/>
    </row>
    <row r="2098" spans="4:7">
      <c r="D2098" s="160"/>
      <c r="F2098" s="70"/>
      <c r="G2098" s="161"/>
    </row>
    <row r="2099" spans="4:7">
      <c r="D2099" s="160"/>
      <c r="F2099" s="70"/>
      <c r="G2099" s="161"/>
    </row>
    <row r="2100" spans="4:7">
      <c r="D2100" s="160"/>
      <c r="F2100" s="70"/>
      <c r="G2100" s="161"/>
    </row>
    <row r="2101" spans="4:7">
      <c r="D2101" s="160"/>
      <c r="F2101" s="70"/>
      <c r="G2101" s="161"/>
    </row>
    <row r="2102" spans="4:7">
      <c r="D2102" s="160"/>
      <c r="F2102" s="70"/>
      <c r="G2102" s="161"/>
    </row>
    <row r="2103" spans="4:7">
      <c r="D2103" s="160"/>
      <c r="F2103" s="70"/>
      <c r="G2103" s="161"/>
    </row>
    <row r="2104" spans="4:7">
      <c r="D2104" s="160"/>
      <c r="F2104" s="70"/>
      <c r="G2104" s="161"/>
    </row>
    <row r="2105" spans="4:7">
      <c r="D2105" s="160"/>
      <c r="F2105" s="70"/>
      <c r="G2105" s="161"/>
    </row>
    <row r="2106" spans="4:7">
      <c r="D2106" s="160"/>
      <c r="F2106" s="70"/>
      <c r="G2106" s="161"/>
    </row>
    <row r="2107" spans="4:7">
      <c r="D2107" s="160"/>
      <c r="F2107" s="70"/>
      <c r="G2107" s="161"/>
    </row>
    <row r="2108" spans="4:7">
      <c r="D2108" s="160"/>
      <c r="F2108" s="70"/>
      <c r="G2108" s="161"/>
    </row>
    <row r="2109" spans="4:7">
      <c r="D2109" s="160"/>
      <c r="F2109" s="70"/>
      <c r="G2109" s="161"/>
    </row>
    <row r="2110" spans="4:7">
      <c r="D2110" s="160"/>
      <c r="F2110" s="70"/>
      <c r="G2110" s="161"/>
    </row>
    <row r="2111" spans="4:7">
      <c r="D2111" s="160"/>
      <c r="F2111" s="70"/>
      <c r="G2111" s="161"/>
    </row>
    <row r="2112" spans="4:7">
      <c r="D2112" s="160"/>
      <c r="F2112" s="70"/>
      <c r="G2112" s="161"/>
    </row>
    <row r="2113" spans="4:7">
      <c r="D2113" s="160"/>
      <c r="F2113" s="70"/>
      <c r="G2113" s="161"/>
    </row>
    <row r="2114" spans="4:7">
      <c r="D2114" s="160"/>
      <c r="F2114" s="70"/>
      <c r="G2114" s="161"/>
    </row>
    <row r="2115" spans="4:7">
      <c r="D2115" s="160"/>
      <c r="F2115" s="70"/>
      <c r="G2115" s="161"/>
    </row>
    <row r="2116" spans="4:7">
      <c r="D2116" s="160"/>
      <c r="F2116" s="70"/>
      <c r="G2116" s="161"/>
    </row>
    <row r="2117" spans="4:7">
      <c r="D2117" s="160"/>
      <c r="F2117" s="70"/>
      <c r="G2117" s="161"/>
    </row>
    <row r="2118" spans="4:7">
      <c r="D2118" s="160"/>
      <c r="F2118" s="70"/>
      <c r="G2118" s="161"/>
    </row>
    <row r="2119" spans="4:7">
      <c r="D2119" s="160"/>
      <c r="F2119" s="70"/>
      <c r="G2119" s="161"/>
    </row>
    <row r="2120" spans="4:7">
      <c r="D2120" s="160"/>
      <c r="F2120" s="70"/>
      <c r="G2120" s="161"/>
    </row>
    <row r="2121" spans="4:7">
      <c r="D2121" s="160"/>
      <c r="F2121" s="70"/>
      <c r="G2121" s="161"/>
    </row>
    <row r="2122" spans="4:7">
      <c r="D2122" s="160"/>
      <c r="F2122" s="70"/>
      <c r="G2122" s="161"/>
    </row>
    <row r="2123" spans="4:7">
      <c r="D2123" s="160"/>
      <c r="F2123" s="70"/>
      <c r="G2123" s="161"/>
    </row>
    <row r="2124" spans="4:7">
      <c r="D2124" s="160"/>
      <c r="F2124" s="70"/>
      <c r="G2124" s="161"/>
    </row>
    <row r="2125" spans="4:7">
      <c r="D2125" s="160"/>
      <c r="F2125" s="70"/>
      <c r="G2125" s="161"/>
    </row>
    <row r="2126" spans="4:7">
      <c r="D2126" s="160"/>
      <c r="F2126" s="70"/>
      <c r="G2126" s="161"/>
    </row>
    <row r="2127" spans="4:7">
      <c r="D2127" s="160"/>
      <c r="F2127" s="70"/>
      <c r="G2127" s="161"/>
    </row>
    <row r="2128" spans="4:7">
      <c r="D2128" s="160"/>
      <c r="F2128" s="70"/>
      <c r="G2128" s="161"/>
    </row>
    <row r="2129" spans="4:7">
      <c r="D2129" s="160"/>
      <c r="F2129" s="70"/>
      <c r="G2129" s="161"/>
    </row>
    <row r="2130" spans="4:7">
      <c r="D2130" s="160"/>
      <c r="F2130" s="70"/>
      <c r="G2130" s="161"/>
    </row>
    <row r="2131" spans="4:7">
      <c r="D2131" s="160"/>
      <c r="F2131" s="70"/>
      <c r="G2131" s="161"/>
    </row>
    <row r="2132" spans="4:7">
      <c r="D2132" s="160"/>
      <c r="F2132" s="70"/>
      <c r="G2132" s="161"/>
    </row>
    <row r="2133" spans="4:7">
      <c r="D2133" s="160"/>
      <c r="F2133" s="70"/>
      <c r="G2133" s="161"/>
    </row>
    <row r="2134" spans="4:7">
      <c r="D2134" s="160"/>
      <c r="F2134" s="70"/>
      <c r="G2134" s="161"/>
    </row>
    <row r="2135" spans="4:7">
      <c r="D2135" s="160"/>
      <c r="F2135" s="70"/>
      <c r="G2135" s="161"/>
    </row>
    <row r="2136" spans="4:7">
      <c r="D2136" s="160"/>
      <c r="F2136" s="70"/>
      <c r="G2136" s="161"/>
    </row>
    <row r="2137" spans="4:7">
      <c r="D2137" s="160"/>
      <c r="F2137" s="70"/>
      <c r="G2137" s="161"/>
    </row>
  </sheetData>
  <mergeCells count="1">
    <mergeCell ref="B1:G1"/>
  </mergeCells>
  <pageMargins left="0.74803149606299191" right="0.511811023622047" top="0.98425196850393715" bottom="0.98425196850393715" header="0.511811023622047" footer="0.511811023622047"/>
  <pageSetup paperSize="9" scale="68" fitToHeight="5" orientation="portrait" r:id="rId1"/>
  <headerFooter alignWithMargins="0">
    <oddFooter>&amp;LBill No. &amp;A&amp;R&amp;A/&amp;P</oddFooter>
  </headerFooter>
  <rowBreaks count="3" manualBreakCount="3">
    <brk id="50" min="1" max="6" man="1"/>
    <brk id="89" min="1" max="6" man="1"/>
    <brk id="10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1d941-57b1-47f1-a6b5-11d71513eb6e">
      <Terms xmlns="http://schemas.microsoft.com/office/infopath/2007/PartnerControls"/>
    </lcf76f155ced4ddcb4097134ff3c332f>
    <TaxCatchAll xmlns="77e3eb94-57ff-4f8f-8b92-a9351282f51d" xsi:nil="true"/>
    <_Flow_SignoffStatus xmlns="be21d941-57b1-47f1-a6b5-11d71513eb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FB6F2-0DB6-4395-9E01-14BAD9CDFFFE}"/>
</file>

<file path=customXml/itemProps2.xml><?xml version="1.0" encoding="utf-8"?>
<ds:datastoreItem xmlns:ds="http://schemas.openxmlformats.org/officeDocument/2006/customXml" ds:itemID="{257FC369-0082-4F96-ABD6-8A2D0A6DCBEB}"/>
</file>

<file path=customXml/itemProps3.xml><?xml version="1.0" encoding="utf-8"?>
<ds:datastoreItem xmlns:ds="http://schemas.openxmlformats.org/officeDocument/2006/customXml" ds:itemID="{C25F8CB8-AEFE-438C-B3F4-C6981F236A79}"/>
</file>

<file path=docProps/app.xml><?xml version="1.0" encoding="utf-8"?>
<Properties xmlns="http://schemas.openxmlformats.org/officeDocument/2006/extended-properties" xmlns:vt="http://schemas.openxmlformats.org/officeDocument/2006/docPropsVTypes">
  <Application>Microsoft Excel Online</Application>
  <Manager/>
  <Company>Interface Consulting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dc:title>
  <dc:subject>Kakooge Water Supply</dc:subject>
  <dc:creator>Victor Male</dc:creator>
  <cp:keywords/>
  <dc:description/>
  <cp:lastModifiedBy>Inima Vincent Amaza</cp:lastModifiedBy>
  <cp:revision/>
  <dcterms:created xsi:type="dcterms:W3CDTF">1998-12-18T07:13:09Z</dcterms:created>
  <dcterms:modified xsi:type="dcterms:W3CDTF">2025-06-19T08:13:46Z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TaxCatchAll">
    <vt:lpwstr/>
  </property>
  <property fmtid="{D5CDD505-2E9C-101B-9397-08002B2CF9AE}" pid="4" name="_ip_UnifiedCompliancePolicyProperties">
    <vt:lpwstr/>
  </property>
  <property fmtid="{D5CDD505-2E9C-101B-9397-08002B2CF9AE}" pid="5" name="lcf76f155ced4ddcb4097134ff3c332f">
    <vt:lpwstr/>
  </property>
  <property fmtid="{D5CDD505-2E9C-101B-9397-08002B2CF9AE}" pid="6" name="ICV">
    <vt:lpwstr>B0A6F12744414860A5994C7E147CE52E_13</vt:lpwstr>
  </property>
  <property fmtid="{D5CDD505-2E9C-101B-9397-08002B2CF9AE}" pid="7" name="KSOProductBuildVer">
    <vt:lpwstr>1033-12.2.0.21179</vt:lpwstr>
  </property>
  <property fmtid="{D5CDD505-2E9C-101B-9397-08002B2CF9AE}" pid="8" name="MediaServiceImageTags">
    <vt:lpwstr/>
  </property>
  <property fmtid="{D5CDD505-2E9C-101B-9397-08002B2CF9AE}" pid="9" name="ContentTypeId">
    <vt:lpwstr>0x010100E4BDB7E2DBC6BC4FB2793680CF29C662</vt:lpwstr>
  </property>
</Properties>
</file>