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https://goalie1.sharepoint.com/sites/HQLogs/Uganda Procurement/PRs/Construction/2021/GB-W-316 - Construction of 10 5-stence VIP latrines/02- ITT/"/>
    </mc:Choice>
  </mc:AlternateContent>
  <xr:revisionPtr revIDLastSave="20" documentId="11_6DD09A3DF2E2CBCB2E0EEC207B73739E2C9A7EE8" xr6:coauthVersionLast="46" xr6:coauthVersionMax="46" xr10:uidLastSave="{00AC4FDE-7E8B-46CD-9AD6-C4A96261F43C}"/>
  <bookViews>
    <workbookView xWindow="-110" yWindow="-110" windowWidth="19420" windowHeight="10420" xr2:uid="{00000000-000D-0000-FFFF-FFFF00000000}"/>
  </bookViews>
  <sheets>
    <sheet name="Girls latrine unfilled BoQ" sheetId="1" r:id="rId1"/>
  </sheets>
  <definedNames>
    <definedName name="_xlnm.Print_Area" localSheetId="0">'Girls latrine unfilled BoQ'!$A$1:$F$123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14" i="1" s="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94" i="1"/>
  <c r="F90" i="1"/>
  <c r="F89" i="1"/>
  <c r="F68" i="1"/>
  <c r="F69" i="1"/>
  <c r="F70" i="1"/>
  <c r="F71" i="1"/>
  <c r="F72" i="1"/>
  <c r="F73" i="1"/>
  <c r="F74" i="1"/>
  <c r="F75" i="1"/>
  <c r="F76" i="1"/>
  <c r="F77" i="1"/>
  <c r="F78" i="1"/>
  <c r="F79" i="1"/>
  <c r="F80" i="1"/>
  <c r="F81" i="1"/>
  <c r="F82" i="1"/>
  <c r="F83" i="1"/>
  <c r="F84" i="1"/>
  <c r="F85" i="1"/>
  <c r="F6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27" i="1"/>
  <c r="F19" i="1"/>
  <c r="F20" i="1"/>
  <c r="F21" i="1"/>
  <c r="F22" i="1"/>
  <c r="F23" i="1"/>
  <c r="F18" i="1"/>
  <c r="F91" i="1" l="1"/>
  <c r="F10" i="1" s="1"/>
  <c r="F24" i="1"/>
  <c r="F7" i="1" s="1"/>
  <c r="F64" i="1"/>
  <c r="F8" i="1" s="1"/>
  <c r="F122" i="1"/>
  <c r="F11" i="1" s="1"/>
  <c r="F86" i="1"/>
  <c r="F9" i="1" s="1"/>
</calcChain>
</file>

<file path=xl/sharedStrings.xml><?xml version="1.0" encoding="utf-8"?>
<sst xmlns="http://schemas.openxmlformats.org/spreadsheetml/2006/main" count="199" uniqueCount="132">
  <si>
    <t>Item</t>
  </si>
  <si>
    <t>Description</t>
  </si>
  <si>
    <t>Unit</t>
  </si>
  <si>
    <t>Qty</t>
  </si>
  <si>
    <t>Rate</t>
  </si>
  <si>
    <t>Amount</t>
  </si>
  <si>
    <t>Remove surplus excavated material from site</t>
  </si>
  <si>
    <t>kg</t>
  </si>
  <si>
    <t>m</t>
  </si>
  <si>
    <t>100 x 75mm Wall Plate</t>
  </si>
  <si>
    <t>25 x 225mm Wrot Cypress fascia board</t>
  </si>
  <si>
    <t>Floor Finishes</t>
  </si>
  <si>
    <t>Soil and vent pipes</t>
  </si>
  <si>
    <t>m³</t>
  </si>
  <si>
    <t>Portable handwashing facilities</t>
  </si>
  <si>
    <t>item</t>
  </si>
  <si>
    <t>No</t>
  </si>
  <si>
    <t>Cocrete copping</t>
  </si>
  <si>
    <t>Provide 50mm thick concrete ( mix 1:2:4) coping on screen walls as indicated in the drawings</t>
  </si>
  <si>
    <t>Wooden cover</t>
  </si>
  <si>
    <t>Provide wooden cover for dropholes complete with handles and approved by the site engineers</t>
  </si>
  <si>
    <t>m²</t>
  </si>
  <si>
    <r>
      <t>m</t>
    </r>
    <r>
      <rPr>
        <vertAlign val="superscript"/>
        <sz val="11"/>
        <rFont val="Book Antiqua"/>
        <family val="1"/>
      </rPr>
      <t>2</t>
    </r>
  </si>
  <si>
    <r>
      <t>m</t>
    </r>
    <r>
      <rPr>
        <vertAlign val="superscript"/>
        <sz val="11"/>
        <rFont val="Book Antiqua"/>
        <family val="1"/>
      </rPr>
      <t>3</t>
    </r>
  </si>
  <si>
    <t>Summary</t>
  </si>
  <si>
    <t>Total for General Items</t>
  </si>
  <si>
    <t>Total for doors</t>
  </si>
  <si>
    <t>Total for Finishing</t>
  </si>
  <si>
    <t>SubTotal</t>
  </si>
  <si>
    <t>18% VAT</t>
  </si>
  <si>
    <t>Proposed Latrine Construction in Primary Schools in Bugiri and Namayingo districts</t>
  </si>
  <si>
    <t>Allow for mobilisation and demobilisation</t>
  </si>
  <si>
    <t>Preliminary and General Items</t>
  </si>
  <si>
    <t>Excavate oversite to remove top soil average 150mm thick and remove from site.</t>
  </si>
  <si>
    <t>Allow for the removal of plants and roots from site including grubbing and levelling of site and the disposal of material near site</t>
  </si>
  <si>
    <t>Treat surface of subsoil or fillings and surroundings with approved chemical anti-termite solution</t>
  </si>
  <si>
    <t>Allow for the provision of Health and Safety equipment in accordance with the health and safety guidelines</t>
  </si>
  <si>
    <t>Allow for keeping excavations free from water and de-watering</t>
  </si>
  <si>
    <t>Total for preliminary and General Items carried to collection</t>
  </si>
  <si>
    <t>Excavate trenches for screen wall foundations: commencing from reduced levels : not exceeding 1.5m deep .</t>
  </si>
  <si>
    <t>Ditto commencing 1.5m and n.e 3.0m deep</t>
  </si>
  <si>
    <t>Return, fill and ram selected excavated material to void for working space</t>
  </si>
  <si>
    <t>Return, fill and ram selected excavated material to void</t>
  </si>
  <si>
    <t>Earth Works and Substructure inc slab</t>
  </si>
  <si>
    <t>230mm thick substructural brick lining to latrine pit in cement/sand 1:4 mortar</t>
  </si>
  <si>
    <t>230mm thick substructural brickwall to screen wall in cement/sand 1:4 mortar bonding</t>
  </si>
  <si>
    <t>Support beam</t>
  </si>
  <si>
    <t>sawn timber formwork to beam</t>
  </si>
  <si>
    <t xml:space="preserve">Place 125mm thick reinforced concrete slab Grade 25 1:2:4/20mm </t>
  </si>
  <si>
    <t>200mm thick hardcore bed under floor of corridor room rammed hard with a metal rammer</t>
  </si>
  <si>
    <t>Earth works</t>
  </si>
  <si>
    <t xml:space="preserve">Allow for preparing surface below corridor, ramming hard and levelling </t>
  </si>
  <si>
    <t>Substructural foundations and walling</t>
  </si>
  <si>
    <t>Place 50mm thick sand blinding over hardcore bed</t>
  </si>
  <si>
    <t>1000G Polythen Damp Proof Membrane over sand blinding including 150mm end and side laps</t>
  </si>
  <si>
    <t>Mass concrete to corridor</t>
  </si>
  <si>
    <t>Allow for bending and tying shear bars as in drawing and for steel wire</t>
  </si>
  <si>
    <t>sawn timber formwork to edges of slab</t>
  </si>
  <si>
    <t>ditto to soffit of slab</t>
  </si>
  <si>
    <t>Mesh reinforcement A98 size 200 x 200 mm weighing 1.54 kg per square metre in floor slab including tying</t>
  </si>
  <si>
    <t>Total for Earth Works and Substructure inc slab</t>
  </si>
  <si>
    <t>Total for Earthworks and Substructure inc slab</t>
  </si>
  <si>
    <t>Ditto to latrine pit skin wall half way round pit wall at back</t>
  </si>
  <si>
    <t>Superstructural  walls</t>
  </si>
  <si>
    <t>50 x 150mm Rafters @600 c/c</t>
  </si>
  <si>
    <t>50 x 100mm Purlins @600 c/c (3 lines for roof)</t>
  </si>
  <si>
    <t>Sawn cypress brush applied with preservative (obtain preservative and add anti-termite agent)</t>
  </si>
  <si>
    <t>Total for Superstructure inc roof</t>
  </si>
  <si>
    <t>Beam over doors at front (continuous lintels) and screen wall</t>
  </si>
  <si>
    <t>R-06 tying wire @200c/c</t>
  </si>
  <si>
    <t>Superstructure  and Roof</t>
  </si>
  <si>
    <t>Nr</t>
  </si>
  <si>
    <t>150x150mm Reinforced concrete 1:2:4/20mm aggregate beam over doors and screen wall and finished smooth in cement/sand mortar 1:4. See section for shape of screen wall beam finishing</t>
  </si>
  <si>
    <t xml:space="preserve">Doors </t>
  </si>
  <si>
    <t>Roof Covering and fascia</t>
  </si>
  <si>
    <t>Finishings</t>
  </si>
  <si>
    <t>walls</t>
  </si>
  <si>
    <t xml:space="preserve">Nr. </t>
  </si>
  <si>
    <t>Manholes</t>
  </si>
  <si>
    <t>Allow for forming void for manhole emptying cover during casting concrete slab</t>
  </si>
  <si>
    <t>Support devices in disabled stance</t>
  </si>
  <si>
    <t>Construct 500mm diameter handwashing stands as in drawings</t>
  </si>
  <si>
    <t>Total for finishings</t>
  </si>
  <si>
    <t>Concrete Ramp</t>
  </si>
  <si>
    <t>Ditto commencing 3.0m deep n.e 3.5m deep</t>
  </si>
  <si>
    <t>230mm thick mass concrete 1:3:6/40mm aggregate in foundations trenches</t>
  </si>
  <si>
    <t>100mm thick mass concrete 1:3:6/40mm aggregate to bottom of latrine pit</t>
  </si>
  <si>
    <t>Finish surface of concrete in cement/sand 1:4 mortar and 4mm thick cement skim coat</t>
  </si>
  <si>
    <t>30mm thick cement/sand 1:3 plaster to internal face of pit lining finished smooth in cement/sand skim coat</t>
  </si>
  <si>
    <t>Apply bituminous black paint to item 2.18 &amp; 2.19</t>
  </si>
  <si>
    <t>150mm thick Brickwork in burnt clay bricks in cement sand mortar (1:4) as curtain walling. Allow for the construction of strengthening buttresses along wall as in drawings</t>
  </si>
  <si>
    <t>Ditto for rendering externally</t>
  </si>
  <si>
    <t>150mm thick Brickwork in burnt clay bricks in cement and sand mortar (1:4) to latrine rooms</t>
  </si>
  <si>
    <t>25mm thick cement/sand 1:4 rendering to curtain walls</t>
  </si>
  <si>
    <t>25mm thick cement/sand 1:4 plaster internally to rooms</t>
  </si>
  <si>
    <t>Construct entrance ramp 1200mm wide maximum slope 1:20 (100mm thick concrete 1:2:4 for footing and top and plinth wall in cement sand mortar 1:3 mix see drawings)</t>
  </si>
  <si>
    <t>Construct in situ toilet seat as in drawings of 150mm thick brick wall in cement/sand mortar and plastered in cement/sand mortar 1:3 and finished smooth in cement skim coat internally and externally. Ensure slope is provided for draining floor to drop hole</t>
  </si>
  <si>
    <t>Provide 100 liter metallic handwashing tank complete with control tap</t>
  </si>
  <si>
    <t>Urinal and Hygiene room Drainage</t>
  </si>
  <si>
    <t>Guage 28 plain galvanised corrugated iron (CGI) roofing  min 150mm side and end laps nailed with approved roofing nails with plastic washers or galvanized steel drive screws with plastic washers to manufacturer's instructions.</t>
  </si>
  <si>
    <t>Apply cement/sand 1:3 roughcast (red pigment colour) to all walls externally (including inner part of screen wall) starting from lower level of wall to 500mm high. Ensure clear and clean line of roughcast.</t>
  </si>
  <si>
    <t>Reinforced Concrete Slab C20</t>
  </si>
  <si>
    <t>Supply and fix hand rails for disabled as detailed in the Drawings. All rails are fixed firmly to walls with 4Nr 100 - 120mm raw bolts per fixing and tested firm</t>
  </si>
  <si>
    <t>Apply 30mm thick cement/sand rendering (1:3) to external faces of substructural brick wall commencing from top of slab to a level 500mm below</t>
  </si>
  <si>
    <t>Fabricate and fix in place 600x600x80mm manhole covers in concrete 1:2:4/19mm aggregate and fabric mesh A98 complete with 2 lifting rings</t>
  </si>
  <si>
    <t>100mm diameter Heavy duty uPVC soil and vent pipe 3000mm high fastened to wall with plastic clips at 400c/c with wire grating tied to top of pipe. Do not place end cap. Top of vent pipes is a minimum 500mm above roof</t>
  </si>
  <si>
    <t xml:space="preserve">Install at out flow to soak pit: heavy duty PVC floor trap inc grating, 50mm heavy duty uPVC gulley trap and 50mm diameter flow pipe min length 2m to soak pit. Flow pipe is slopped at max 8% </t>
  </si>
  <si>
    <t xml:space="preserve">Allow for forming half round channel for washing water flow. Channel is 150mm deep, 200mm wide and sloped gently to convey waste water to soak pit. </t>
  </si>
  <si>
    <t>Allow for excavation of soak pit 1.0m diameterx 1.5m deep, filling with hardcore or broken bricks and other granular material to 300mm from ground level, provision with a 1000G polythene cover at top before placement of vegetable soil. Allow also for the removal of extra excavated soils from site</t>
  </si>
  <si>
    <t xml:space="preserve">Place 150mm thick x 230mm wide reinforced concrete beam Grade 25 1:2:4/20mm aggregate midway between bottom of latrine and slab &amp; ring beam mid level of pit brick wall lining </t>
  </si>
  <si>
    <t>m2</t>
  </si>
  <si>
    <t>R-12mm main steel bars 200c/c</t>
  </si>
  <si>
    <t>R-10 secondary steel bars 200c/c</t>
  </si>
  <si>
    <t>R-10  bars (3 nr)</t>
  </si>
  <si>
    <t>Steel doors as in drawings complete with 100mm butt hinges and galvanised nut and bolt 300mm long and lock. Opening nut and bolt internally and externally fitted at 700mm from floor level for disabled stance and 2 other stances while 2 other stances fitted at 1000mm from floor level. Doors to be delivered to site with a prime coat and 3 finishing coats of paint (RGB 79,203,83) to be applied as finishing after installation. Ensure all door welds are grinded smooth and filled and sanded smooth before prime coat. Ensure door is freely and easily opening and closing before delivery to site</t>
  </si>
  <si>
    <t>R-12 twisted steel bars 4 nr in beams. Allow for binding wire</t>
  </si>
  <si>
    <t>Excavate pit for latrine (7.2x2.46m) commencing from stripped level n.e 1.5m deep</t>
  </si>
  <si>
    <t>Knot prime and stop and apply one coat undercoat and 2 coats finishing paint to fascia (White)</t>
  </si>
  <si>
    <t>Latrine ventilation Blocks</t>
  </si>
  <si>
    <t>2 courses of pompei grills over the full length of each opening and at the back of each toilet room (same length as for the openings) for ventilation</t>
  </si>
  <si>
    <r>
      <t xml:space="preserve">Apply 3 coats undercoat and finishing paint on all internal walls including screen wall in weather guard colour </t>
    </r>
    <r>
      <rPr>
        <b/>
        <sz val="10"/>
        <rFont val="Book Antiqua"/>
        <family val="1"/>
      </rPr>
      <t xml:space="preserve">(RGB 255,144,42) </t>
    </r>
    <r>
      <rPr>
        <sz val="10"/>
        <rFont val="Book Antiqua"/>
        <family val="1"/>
      </rPr>
      <t>from approved supplier (see spec)</t>
    </r>
  </si>
  <si>
    <r>
      <t xml:space="preserve">Apply 3 coats undercoat and finishing paint on general external walls surface in weather guard colour </t>
    </r>
    <r>
      <rPr>
        <b/>
        <sz val="11"/>
        <rFont val="Book Antiqua"/>
        <family val="1"/>
      </rPr>
      <t>(RGB 254,95,94</t>
    </r>
    <r>
      <rPr>
        <sz val="11"/>
        <rFont val="Book Antiqua"/>
        <family val="1"/>
      </rPr>
      <t>) (see spec)</t>
    </r>
  </si>
  <si>
    <r>
      <t xml:space="preserve">Apply 3 coats undercoat and finishing paint of </t>
    </r>
    <r>
      <rPr>
        <b/>
        <sz val="11"/>
        <rFont val="Book Antiqua"/>
        <family val="1"/>
      </rPr>
      <t>(RGB 255,144,42)</t>
    </r>
    <r>
      <rPr>
        <sz val="11"/>
        <rFont val="Book Antiqua"/>
        <family val="1"/>
      </rPr>
      <t xml:space="preserve"> on attached Piers supporting wall from approved supplier (see spec)</t>
    </r>
  </si>
  <si>
    <r>
      <t xml:space="preserve">Allow for construction of squat hole foot rests and slope to drop hole as indicated in drawings </t>
    </r>
    <r>
      <rPr>
        <b/>
        <sz val="11"/>
        <rFont val="Book Antiqua"/>
        <family val="1"/>
      </rPr>
      <t>(GU-CW-15Db)</t>
    </r>
    <r>
      <rPr>
        <sz val="11"/>
        <rFont val="Book Antiqua"/>
        <family val="1"/>
      </rPr>
      <t>. Finish all surfaces smooth and hard in cement skim coat. Ensure slopes are provided and dimensions are correct.</t>
    </r>
  </si>
  <si>
    <t>Place 125mm thick mass concrete 1:2:4/20mm aggregate to corridor. Corridor concrete and reinforced concrete slab should to placed simulataneoulsy with reinforcement lapping over external wall</t>
  </si>
  <si>
    <t>25mm thick screed to concrete floors in cement/sand 1:3 mortar (corridor, toilet rooms and slab at back). Ensure floors are sloped for drainage finished in cement slurry with steel float</t>
  </si>
  <si>
    <t>Door D2: size 800 x 1800mm(See drawings)</t>
  </si>
  <si>
    <t>Door D1 : size 900 x 1800mm(See drawings)</t>
  </si>
  <si>
    <t>R-06 tying wire at 200c/c</t>
  </si>
  <si>
    <t xml:space="preserve">Appendix 3A - Bill of Quantities: 5 Stance drainable VIP latrine </t>
  </si>
  <si>
    <t>BOQs: Girls Latrine Block</t>
  </si>
  <si>
    <t>Total for one (1) block (Sub-Total+18%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</si>
</sst>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_(* \(#,##0\);_(* &quot;-&quot;??_);_(@_)"/>
    <numFmt numFmtId="165" formatCode="&quot;$&quot;#,##0.00"/>
    <numFmt numFmtId="166" formatCode="_-* #,##0.00_$_-;\-* #,##0.00_$_-;_-* &quot;-&quot;??_$_-;_-@_-"/>
    <numFmt numFmtId="167" formatCode="_-* #,##0_/_=_-;\-* #,##0_/_=_-;_-* &quot;-&quot;??_/_=_-;_-@_-"/>
    <numFmt numFmtId="168" formatCode="_-* #,##0_-;\-* #,##0_-;_-* &quot;-&quot;??_-;_-@_-"/>
    <numFmt numFmtId="169" formatCode="_-* #,##0_$_-;\-* #,##0_$_-;_-* &quot;-&quot;??_$_-;_-@_-"/>
    <numFmt numFmtId="170" formatCode="#,##0.0_ ;\-#,##0.0\ "/>
    <numFmt numFmtId="171" formatCode="#,##0.0"/>
    <numFmt numFmtId="172" formatCode="0.0"/>
    <numFmt numFmtId="173" formatCode="#,##0.00_ ;\-#,##0.00\ "/>
    <numFmt numFmtId="174" formatCode="_-* #,##0.0_-;\-* #,##0.0_-;_-* &quot;-&quot;?_-;_-@_-"/>
  </numFmts>
  <fonts count="11" x14ac:knownFonts="1">
    <font>
      <sz val="10"/>
      <name val="Arial"/>
    </font>
    <font>
      <sz val="10"/>
      <name val="Arial"/>
      <family val="2"/>
    </font>
    <font>
      <sz val="8"/>
      <name val="Arial"/>
      <family val="2"/>
    </font>
    <font>
      <b/>
      <sz val="11"/>
      <name val="Book Antiqua"/>
      <family val="1"/>
    </font>
    <font>
      <sz val="10"/>
      <name val="Book Antiqua"/>
      <family val="1"/>
    </font>
    <font>
      <sz val="11"/>
      <name val="Book Antiqua"/>
      <family val="1"/>
    </font>
    <font>
      <vertAlign val="superscript"/>
      <sz val="11"/>
      <name val="Book Antiqua"/>
      <family val="1"/>
    </font>
    <font>
      <b/>
      <i/>
      <sz val="11"/>
      <name val="Book Antiqua"/>
      <family val="1"/>
    </font>
    <font>
      <b/>
      <sz val="10"/>
      <name val="Book Antiqua"/>
      <family val="1"/>
    </font>
    <font>
      <b/>
      <i/>
      <sz val="10"/>
      <name val="Arial"/>
      <family val="2"/>
    </font>
    <font>
      <sz val="11"/>
      <color rgb="FF0061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10" fillId="3" borderId="0" applyNumberFormat="0" applyBorder="0" applyAlignment="0" applyProtection="0"/>
  </cellStyleXfs>
  <cellXfs count="120">
    <xf numFmtId="0" fontId="0" fillId="0" borderId="0" xfId="0"/>
    <xf numFmtId="0" fontId="5" fillId="0" borderId="0" xfId="0" applyFont="1"/>
    <xf numFmtId="0" fontId="5" fillId="2" borderId="0" xfId="0" applyFont="1" applyFill="1"/>
    <xf numFmtId="0" fontId="4" fillId="0" borderId="0" xfId="0" applyFont="1"/>
    <xf numFmtId="0" fontId="5" fillId="0" borderId="0" xfId="0" applyFont="1" applyAlignment="1">
      <alignment vertical="center"/>
    </xf>
    <xf numFmtId="168" fontId="5" fillId="0" borderId="1" xfId="1" applyNumberFormat="1" applyFont="1" applyBorder="1" applyAlignment="1">
      <alignment wrapText="1"/>
    </xf>
    <xf numFmtId="169" fontId="5" fillId="0" borderId="1" xfId="1" applyNumberFormat="1" applyFont="1" applyBorder="1" applyAlignment="1">
      <alignment horizontal="right" wrapText="1"/>
    </xf>
    <xf numFmtId="0" fontId="4" fillId="0" borderId="1" xfId="0" applyFont="1" applyBorder="1" applyAlignment="1">
      <alignment wrapText="1"/>
    </xf>
    <xf numFmtId="0" fontId="5" fillId="0" borderId="1" xfId="0" applyFont="1" applyBorder="1" applyAlignment="1">
      <alignment wrapText="1"/>
    </xf>
    <xf numFmtId="0" fontId="5" fillId="0" borderId="1" xfId="4" applyFont="1" applyFill="1" applyBorder="1" applyAlignment="1">
      <alignment vertical="top" wrapText="1"/>
    </xf>
    <xf numFmtId="2" fontId="5" fillId="0" borderId="1" xfId="4" applyNumberFormat="1" applyFont="1" applyFill="1" applyBorder="1" applyAlignment="1">
      <alignment horizontal="center" vertical="top" wrapText="1"/>
    </xf>
    <xf numFmtId="0" fontId="5" fillId="0" borderId="1" xfId="4" applyFont="1" applyFill="1" applyBorder="1" applyAlignment="1">
      <alignment horizontal="center" vertical="center" wrapText="1"/>
    </xf>
    <xf numFmtId="172" fontId="5" fillId="0" borderId="1" xfId="4" applyNumberFormat="1" applyFont="1" applyFill="1" applyBorder="1" applyAlignment="1">
      <alignment vertical="center" wrapText="1"/>
    </xf>
    <xf numFmtId="0" fontId="3" fillId="0" borderId="1" xfId="4" applyFont="1" applyFill="1" applyBorder="1" applyAlignment="1">
      <alignment vertical="top" wrapText="1"/>
    </xf>
    <xf numFmtId="2" fontId="3" fillId="0" borderId="1" xfId="0" applyNumberFormat="1" applyFont="1" applyBorder="1" applyAlignment="1">
      <alignment horizontal="left" vertical="center" wrapText="1"/>
    </xf>
    <xf numFmtId="43" fontId="5" fillId="0" borderId="1" xfId="1" applyFont="1" applyBorder="1" applyAlignment="1">
      <alignment horizontal="left" vertical="top" wrapText="1"/>
    </xf>
    <xf numFmtId="2" fontId="5" fillId="0" borderId="1" xfId="0" applyNumberFormat="1" applyFont="1" applyBorder="1" applyAlignment="1">
      <alignment horizontal="left" vertical="top" wrapText="1"/>
    </xf>
    <xf numFmtId="2" fontId="5" fillId="0" borderId="1" xfId="0" applyNumberFormat="1" applyFont="1" applyBorder="1" applyAlignment="1">
      <alignment horizontal="left" vertical="center" wrapText="1"/>
    </xf>
    <xf numFmtId="164" fontId="5" fillId="0" borderId="1" xfId="1" applyNumberFormat="1" applyFont="1" applyBorder="1" applyAlignment="1">
      <alignment horizontal="center" vertical="center" wrapText="1"/>
    </xf>
    <xf numFmtId="165" fontId="5" fillId="0" borderId="1" xfId="0" applyNumberFormat="1" applyFont="1" applyBorder="1" applyAlignment="1">
      <alignment horizontal="left" vertical="top" wrapText="1"/>
    </xf>
    <xf numFmtId="166" fontId="5" fillId="0" borderId="1" xfId="0" applyNumberFormat="1" applyFont="1" applyBorder="1" applyAlignment="1">
      <alignment horizontal="left" vertical="top" wrapText="1"/>
    </xf>
    <xf numFmtId="43" fontId="5" fillId="0" borderId="1" xfId="1"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0" applyNumberFormat="1" applyFont="1" applyBorder="1" applyAlignment="1">
      <alignment horizontal="center" wrapText="1"/>
    </xf>
    <xf numFmtId="166" fontId="3" fillId="0" borderId="1" xfId="1" applyNumberFormat="1" applyFont="1" applyBorder="1" applyAlignment="1">
      <alignment horizontal="right" wrapText="1"/>
    </xf>
    <xf numFmtId="171" fontId="5" fillId="0" borderId="1" xfId="1" applyNumberFormat="1" applyFont="1" applyBorder="1" applyAlignment="1">
      <alignment vertical="top" wrapText="1"/>
    </xf>
    <xf numFmtId="166" fontId="5" fillId="0" borderId="1" xfId="1" applyNumberFormat="1" applyFont="1" applyBorder="1" applyAlignment="1">
      <alignment horizontal="right" wrapText="1"/>
    </xf>
    <xf numFmtId="43" fontId="5" fillId="0" borderId="1" xfId="2" applyNumberFormat="1" applyFont="1" applyBorder="1" applyAlignment="1">
      <alignment horizontal="center"/>
    </xf>
    <xf numFmtId="168" fontId="3" fillId="0" borderId="1" xfId="1" applyNumberFormat="1" applyFont="1" applyBorder="1" applyAlignment="1">
      <alignment horizontal="center"/>
    </xf>
    <xf numFmtId="168" fontId="5" fillId="0" borderId="1" xfId="1" applyNumberFormat="1" applyFont="1" applyBorder="1" applyAlignment="1">
      <alignment horizontal="center"/>
    </xf>
    <xf numFmtId="43" fontId="5" fillId="0" borderId="1" xfId="1" applyFont="1" applyBorder="1" applyAlignment="1">
      <alignment horizontal="center" vertical="top"/>
    </xf>
    <xf numFmtId="0" fontId="3" fillId="0" borderId="1" xfId="0" applyFont="1" applyBorder="1" applyAlignment="1">
      <alignment horizontal="left" vertical="top" wrapText="1"/>
    </xf>
    <xf numFmtId="0" fontId="5" fillId="0" borderId="1" xfId="0" applyFont="1" applyBorder="1" applyAlignment="1">
      <alignment vertical="center"/>
    </xf>
    <xf numFmtId="164" fontId="5" fillId="0" borderId="1" xfId="1" applyNumberFormat="1" applyFont="1" applyBorder="1" applyAlignment="1">
      <alignment horizontal="center" vertical="center"/>
    </xf>
    <xf numFmtId="165" fontId="5" fillId="0" borderId="1" xfId="0" applyNumberFormat="1" applyFont="1" applyBorder="1"/>
    <xf numFmtId="166" fontId="3" fillId="0" borderId="1" xfId="1" applyNumberFormat="1" applyFont="1" applyBorder="1"/>
    <xf numFmtId="43" fontId="5" fillId="0" borderId="1" xfId="1" applyFont="1" applyBorder="1" applyAlignment="1">
      <alignment horizontal="center" vertical="top" shrinkToFit="1"/>
    </xf>
    <xf numFmtId="167"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wrapText="1"/>
    </xf>
    <xf numFmtId="166" fontId="3" fillId="0" borderId="1" xfId="1" applyNumberFormat="1" applyFont="1" applyBorder="1" applyAlignment="1">
      <alignment horizontal="center" wrapText="1"/>
    </xf>
    <xf numFmtId="170" fontId="4" fillId="0" borderId="1" xfId="1" applyNumberFormat="1" applyFont="1" applyBorder="1" applyAlignment="1">
      <alignment horizontal="center" vertical="top" wrapText="1"/>
    </xf>
    <xf numFmtId="164" fontId="3" fillId="0" borderId="1" xfId="1" applyNumberFormat="1" applyFont="1" applyBorder="1" applyAlignment="1">
      <alignment vertical="center" wrapText="1"/>
    </xf>
    <xf numFmtId="165" fontId="3" fillId="0" borderId="1" xfId="1" applyNumberFormat="1" applyFont="1" applyBorder="1" applyAlignment="1">
      <alignment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164" fontId="5" fillId="0" borderId="1" xfId="1" applyNumberFormat="1" applyFont="1" applyBorder="1" applyAlignment="1">
      <alignment vertical="center" wrapText="1"/>
    </xf>
    <xf numFmtId="165" fontId="5" fillId="0" borderId="1" xfId="1" applyNumberFormat="1" applyFont="1" applyBorder="1" applyAlignment="1">
      <alignment wrapText="1"/>
    </xf>
    <xf numFmtId="43" fontId="4" fillId="0" borderId="1" xfId="1" applyFont="1" applyBorder="1" applyAlignment="1">
      <alignment horizontal="center" wrapText="1"/>
    </xf>
    <xf numFmtId="170" fontId="8" fillId="0" borderId="1" xfId="1" applyNumberFormat="1" applyFont="1" applyBorder="1" applyAlignment="1">
      <alignment horizontal="center" wrapText="1"/>
    </xf>
    <xf numFmtId="0" fontId="3" fillId="0" borderId="1" xfId="0" applyFont="1" applyBorder="1" applyAlignment="1">
      <alignment horizontal="left" vertical="center" wrapText="1"/>
    </xf>
    <xf numFmtId="168" fontId="3" fillId="0" borderId="1" xfId="1" applyNumberFormat="1" applyFont="1" applyBorder="1" applyAlignment="1">
      <alignment wrapText="1"/>
    </xf>
    <xf numFmtId="170" fontId="4" fillId="0" borderId="1" xfId="1" applyNumberFormat="1" applyFont="1" applyBorder="1" applyAlignment="1">
      <alignment horizontal="center" wrapText="1"/>
    </xf>
    <xf numFmtId="172" fontId="5" fillId="0" borderId="1" xfId="1" applyNumberFormat="1" applyFont="1" applyBorder="1" applyAlignment="1">
      <alignment vertical="center" wrapText="1"/>
    </xf>
    <xf numFmtId="0" fontId="3" fillId="0" borderId="1" xfId="0" applyFont="1" applyBorder="1" applyAlignment="1">
      <alignment vertical="top" wrapText="1"/>
    </xf>
    <xf numFmtId="173" fontId="4" fillId="0" borderId="1" xfId="1" applyNumberFormat="1" applyFont="1" applyBorder="1" applyAlignment="1">
      <alignment horizont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172" fontId="5" fillId="0" borderId="1" xfId="1" applyNumberFormat="1" applyFont="1" applyFill="1" applyBorder="1" applyAlignment="1">
      <alignment vertical="center" wrapText="1"/>
    </xf>
    <xf numFmtId="2" fontId="4" fillId="0" borderId="1" xfId="1" applyNumberFormat="1" applyFont="1" applyBorder="1" applyAlignment="1">
      <alignment horizontal="center" vertical="top" wrapText="1"/>
    </xf>
    <xf numFmtId="43" fontId="4" fillId="0" borderId="1" xfId="1" applyFont="1" applyBorder="1" applyAlignment="1">
      <alignment horizontal="center" vertical="top" wrapText="1"/>
    </xf>
    <xf numFmtId="174" fontId="4" fillId="0" borderId="1" xfId="1" applyNumberFormat="1" applyFont="1" applyBorder="1" applyAlignment="1">
      <alignment horizontal="center" vertical="top" wrapText="1"/>
    </xf>
    <xf numFmtId="0" fontId="5" fillId="0" borderId="1" xfId="0" applyFont="1" applyBorder="1" applyAlignment="1">
      <alignment horizontal="center" vertical="center"/>
    </xf>
    <xf numFmtId="174" fontId="4" fillId="0" borderId="1" xfId="1" applyNumberFormat="1" applyFont="1" applyFill="1" applyBorder="1" applyAlignment="1">
      <alignment horizontal="center" vertical="top" wrapText="1"/>
    </xf>
    <xf numFmtId="0" fontId="5" fillId="0" borderId="1" xfId="0" applyFont="1" applyFill="1" applyBorder="1" applyAlignment="1">
      <alignment horizontal="center" vertical="center"/>
    </xf>
    <xf numFmtId="2" fontId="5" fillId="0" borderId="1" xfId="1" applyNumberFormat="1" applyFont="1" applyBorder="1" applyAlignment="1">
      <alignment vertical="center" wrapText="1"/>
    </xf>
    <xf numFmtId="0" fontId="3" fillId="0" borderId="1" xfId="3" applyNumberFormat="1" applyFont="1" applyBorder="1" applyAlignment="1">
      <alignment horizontal="justify" vertical="top" wrapText="1"/>
    </xf>
    <xf numFmtId="0" fontId="3" fillId="0" borderId="1" xfId="3" applyFont="1" applyBorder="1" applyAlignment="1">
      <alignment horizontal="center" vertical="center" wrapText="1"/>
    </xf>
    <xf numFmtId="0" fontId="5" fillId="0" borderId="1" xfId="3" applyNumberFormat="1" applyFont="1" applyBorder="1" applyAlignment="1">
      <alignment horizontal="justify" vertical="top" wrapText="1"/>
    </xf>
    <xf numFmtId="0" fontId="5" fillId="0" borderId="1" xfId="3" applyNumberFormat="1" applyFont="1" applyBorder="1" applyAlignment="1">
      <alignment horizontal="center" vertical="center" wrapText="1"/>
    </xf>
    <xf numFmtId="173" fontId="4" fillId="0" borderId="1" xfId="1" applyNumberFormat="1" applyFont="1" applyBorder="1" applyAlignment="1">
      <alignment horizontal="right" vertical="top" wrapText="1"/>
    </xf>
    <xf numFmtId="2" fontId="4" fillId="0" borderId="1" xfId="1" applyNumberFormat="1" applyFont="1" applyBorder="1" applyAlignment="1">
      <alignment horizontal="right" vertical="top" wrapText="1"/>
    </xf>
    <xf numFmtId="170" fontId="4" fillId="0" borderId="1" xfId="1" applyNumberFormat="1" applyFont="1" applyBorder="1" applyAlignment="1">
      <alignment horizontal="right" vertical="top" wrapText="1"/>
    </xf>
    <xf numFmtId="43" fontId="4" fillId="0" borderId="1" xfId="0" applyNumberFormat="1" applyFont="1" applyBorder="1" applyAlignment="1">
      <alignment horizontal="center"/>
    </xf>
    <xf numFmtId="0" fontId="3" fillId="0" borderId="1" xfId="0" applyFont="1" applyBorder="1" applyAlignment="1">
      <alignment wrapText="1"/>
    </xf>
    <xf numFmtId="168" fontId="5" fillId="0" borderId="1" xfId="1" applyNumberFormat="1" applyFont="1" applyBorder="1" applyAlignment="1">
      <alignment horizontal="center" vertical="center"/>
    </xf>
    <xf numFmtId="168" fontId="5" fillId="0" borderId="1" xfId="1" applyNumberFormat="1" applyFont="1" applyBorder="1"/>
    <xf numFmtId="170" fontId="4" fillId="0" borderId="1" xfId="0" applyNumberFormat="1" applyFont="1" applyBorder="1" applyAlignment="1">
      <alignment horizontal="right"/>
    </xf>
    <xf numFmtId="0" fontId="5" fillId="0" borderId="1" xfId="0" applyFont="1" applyFill="1" applyBorder="1"/>
    <xf numFmtId="0" fontId="5" fillId="2" borderId="1" xfId="0" applyFont="1" applyFill="1" applyBorder="1" applyAlignment="1">
      <alignment horizontal="center" vertical="center" wrapText="1"/>
    </xf>
    <xf numFmtId="171" fontId="5" fillId="0" borderId="1" xfId="1" applyNumberFormat="1" applyFont="1" applyBorder="1" applyAlignment="1">
      <alignment vertical="center" wrapText="1"/>
    </xf>
    <xf numFmtId="171" fontId="5" fillId="0" borderId="1" xfId="1" applyNumberFormat="1" applyFont="1" applyBorder="1" applyAlignment="1">
      <alignment horizontal="right" vertical="center" wrapText="1"/>
    </xf>
    <xf numFmtId="170" fontId="4" fillId="2" borderId="1" xfId="1" applyNumberFormat="1" applyFont="1" applyFill="1" applyBorder="1" applyAlignment="1">
      <alignment horizontal="right" vertical="top" wrapText="1"/>
    </xf>
    <xf numFmtId="171" fontId="5" fillId="2" borderId="1" xfId="1" applyNumberFormat="1" applyFont="1" applyFill="1" applyBorder="1" applyAlignment="1">
      <alignment vertical="center" wrapText="1"/>
    </xf>
    <xf numFmtId="168" fontId="5" fillId="2" borderId="1" xfId="1" applyNumberFormat="1" applyFont="1" applyFill="1" applyBorder="1" applyAlignment="1">
      <alignment wrapText="1"/>
    </xf>
    <xf numFmtId="171" fontId="3" fillId="0" borderId="1" xfId="1" applyNumberFormat="1" applyFont="1" applyBorder="1" applyAlignment="1">
      <alignment vertical="center" wrapText="1"/>
    </xf>
    <xf numFmtId="164" fontId="5" fillId="0" borderId="1" xfId="1" applyNumberFormat="1" applyFont="1" applyBorder="1" applyAlignment="1">
      <alignment horizontal="right" vertical="center" wrapText="1"/>
    </xf>
    <xf numFmtId="43" fontId="4" fillId="0" borderId="1" xfId="1" applyFont="1" applyBorder="1" applyAlignment="1">
      <alignment horizontal="right" vertical="top" wrapText="1"/>
    </xf>
    <xf numFmtId="170" fontId="4" fillId="0" borderId="1" xfId="1" applyNumberFormat="1" applyFont="1" applyBorder="1" applyAlignment="1">
      <alignment horizontal="center" vertical="top"/>
    </xf>
    <xf numFmtId="168" fontId="5" fillId="0" borderId="1" xfId="1" applyNumberFormat="1" applyFont="1" applyBorder="1" applyAlignment="1">
      <alignment shrinkToFit="1"/>
    </xf>
    <xf numFmtId="173" fontId="4" fillId="0" borderId="1" xfId="1" applyNumberFormat="1" applyFont="1" applyBorder="1" applyAlignment="1">
      <alignment horizontal="right" vertical="top"/>
    </xf>
    <xf numFmtId="0" fontId="5" fillId="0" borderId="1" xfId="0" applyFont="1" applyBorder="1" applyAlignment="1">
      <alignment horizontal="left" vertical="top" wrapText="1"/>
    </xf>
    <xf numFmtId="0" fontId="5" fillId="0" borderId="1" xfId="0" applyFont="1" applyBorder="1" applyAlignment="1">
      <alignment horizontal="right" vertical="center"/>
    </xf>
    <xf numFmtId="170" fontId="4" fillId="0" borderId="1" xfId="1" applyNumberFormat="1" applyFont="1" applyBorder="1" applyAlignment="1">
      <alignment horizontal="right" vertical="top"/>
    </xf>
    <xf numFmtId="43" fontId="4" fillId="0" borderId="1" xfId="1" applyFont="1" applyBorder="1" applyAlignment="1">
      <alignment horizontal="right" vertical="top"/>
    </xf>
    <xf numFmtId="43" fontId="4" fillId="0" borderId="1" xfId="1" applyFont="1" applyBorder="1" applyAlignment="1">
      <alignment horizontal="center" vertical="top"/>
    </xf>
    <xf numFmtId="43" fontId="4" fillId="0" borderId="1" xfId="1" applyFont="1" applyFill="1" applyBorder="1" applyAlignment="1">
      <alignment horizontal="center" vertical="top"/>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center"/>
    </xf>
    <xf numFmtId="168" fontId="5" fillId="0" borderId="1" xfId="1" applyNumberFormat="1" applyFont="1" applyFill="1" applyBorder="1" applyAlignment="1">
      <alignment shrinkToFit="1"/>
    </xf>
    <xf numFmtId="0" fontId="4" fillId="0" borderId="1" xfId="0" applyFont="1" applyBorder="1"/>
    <xf numFmtId="0" fontId="5" fillId="0" borderId="1" xfId="0" applyFont="1" applyBorder="1"/>
    <xf numFmtId="0" fontId="7" fillId="0" borderId="1" xfId="0" applyFont="1" applyBorder="1" applyAlignment="1">
      <alignment horizontal="right" vertical="top" wrapText="1"/>
    </xf>
    <xf numFmtId="0" fontId="9" fillId="0" borderId="1" xfId="0" applyFont="1" applyBorder="1" applyAlignment="1">
      <alignment horizontal="right" wrapText="1"/>
    </xf>
    <xf numFmtId="0" fontId="9" fillId="0" borderId="1" xfId="0" applyFont="1" applyBorder="1" applyAlignment="1">
      <alignment horizontal="right"/>
    </xf>
    <xf numFmtId="0" fontId="5" fillId="0" borderId="1" xfId="0" applyFont="1" applyBorder="1" applyAlignment="1">
      <alignment horizontal="right"/>
    </xf>
    <xf numFmtId="0" fontId="0" fillId="0" borderId="1" xfId="0" applyBorder="1" applyAlignment="1">
      <alignment horizontal="right"/>
    </xf>
    <xf numFmtId="0" fontId="5" fillId="0" borderId="1" xfId="0" applyFont="1" applyBorder="1" applyAlignment="1">
      <alignment horizontal="right" vertical="top"/>
    </xf>
    <xf numFmtId="0" fontId="0" fillId="0" borderId="1" xfId="0" applyBorder="1" applyAlignment="1">
      <alignment horizontal="right" wrapText="1"/>
    </xf>
    <xf numFmtId="0" fontId="3" fillId="0" borderId="1" xfId="0" applyFont="1" applyBorder="1" applyAlignment="1">
      <alignment horizontal="right" vertical="top" wrapText="1"/>
    </xf>
    <xf numFmtId="0" fontId="0" fillId="0" borderId="1" xfId="0" applyBorder="1" applyAlignment="1">
      <alignment wrapText="1"/>
    </xf>
    <xf numFmtId="0" fontId="7" fillId="0" borderId="1" xfId="0" applyFont="1" applyBorder="1" applyAlignment="1">
      <alignment horizontal="right" vertical="top"/>
    </xf>
    <xf numFmtId="0" fontId="0" fillId="0" borderId="1" xfId="0" applyBorder="1" applyAlignment="1"/>
    <xf numFmtId="2"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cellXfs>
  <cellStyles count="5">
    <cellStyle name="Comma" xfId="1" builtinId="3"/>
    <cellStyle name="Comma 2" xfId="2" xr:uid="{00000000-0005-0000-0000-000001000000}"/>
    <cellStyle name="Good" xfId="4" builtinId="26"/>
    <cellStyle name="Normal" xfId="0" builtinId="0"/>
    <cellStyle name="Normal_SHBoQ"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FFE0.9B4393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21590</xdr:colOff>
      <xdr:row>1</xdr:row>
      <xdr:rowOff>3446</xdr:rowOff>
    </xdr:from>
    <xdr:to>
      <xdr:col>5</xdr:col>
      <xdr:colOff>887283</xdr:colOff>
      <xdr:row>1</xdr:row>
      <xdr:rowOff>546735</xdr:rowOff>
    </xdr:to>
    <xdr:pic>
      <xdr:nvPicPr>
        <xdr:cNvPr id="5" name="Picture 4" descr="cid:image001.png@01D2FFE0.9B43936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77890" y="187596"/>
          <a:ext cx="1926143" cy="54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4"/>
  <sheetViews>
    <sheetView tabSelected="1" view="pageBreakPreview" zoomScaleNormal="100" zoomScaleSheetLayoutView="100" workbookViewId="0">
      <selection activeCell="B15" sqref="B15"/>
    </sheetView>
  </sheetViews>
  <sheetFormatPr defaultColWidth="9.08984375" defaultRowHeight="14.5" x14ac:dyDescent="0.35"/>
  <cols>
    <col min="1" max="1" width="7" style="1" customWidth="1"/>
    <col min="2" max="2" width="56.54296875" style="1" customWidth="1"/>
    <col min="3" max="3" width="10.1796875" style="4" customWidth="1"/>
    <col min="4" max="4" width="11.54296875" style="4" customWidth="1"/>
    <col min="5" max="5" width="15.1796875" style="1" customWidth="1"/>
    <col min="6" max="6" width="17.08984375" style="1" customWidth="1"/>
    <col min="7" max="16384" width="9.08984375" style="1"/>
  </cols>
  <sheetData>
    <row r="1" spans="1:6" x14ac:dyDescent="0.35">
      <c r="A1" s="114" t="s">
        <v>129</v>
      </c>
      <c r="B1" s="115"/>
      <c r="C1" s="115"/>
      <c r="D1" s="115"/>
      <c r="E1" s="116"/>
      <c r="F1" s="116"/>
    </row>
    <row r="2" spans="1:6" ht="43.5" customHeight="1" x14ac:dyDescent="0.35">
      <c r="A2" s="114" t="s">
        <v>30</v>
      </c>
      <c r="B2" s="115"/>
      <c r="C2" s="14"/>
      <c r="D2" s="117"/>
      <c r="E2" s="118"/>
      <c r="F2" s="119"/>
    </row>
    <row r="3" spans="1:6" x14ac:dyDescent="0.35">
      <c r="A3" s="15"/>
      <c r="B3" s="16"/>
      <c r="C3" s="17"/>
      <c r="D3" s="18"/>
      <c r="E3" s="19"/>
      <c r="F3" s="20"/>
    </row>
    <row r="4" spans="1:6" ht="16.5" customHeight="1" x14ac:dyDescent="0.35">
      <c r="A4" s="21"/>
      <c r="B4" s="22" t="s">
        <v>130</v>
      </c>
      <c r="C4" s="23"/>
      <c r="D4" s="24"/>
      <c r="E4" s="25"/>
      <c r="F4" s="26"/>
    </row>
    <row r="5" spans="1:6" x14ac:dyDescent="0.35">
      <c r="A5" s="21"/>
      <c r="B5" s="22"/>
      <c r="C5" s="23"/>
      <c r="D5" s="24"/>
      <c r="E5" s="25"/>
      <c r="F5" s="26"/>
    </row>
    <row r="6" spans="1:6" ht="17.25" customHeight="1" x14ac:dyDescent="0.35">
      <c r="A6" s="21"/>
      <c r="B6" s="22" t="s">
        <v>24</v>
      </c>
      <c r="C6" s="23"/>
      <c r="D6" s="24"/>
      <c r="E6" s="25"/>
      <c r="F6" s="26"/>
    </row>
    <row r="7" spans="1:6" ht="16.5" customHeight="1" x14ac:dyDescent="0.35">
      <c r="A7" s="27">
        <v>1</v>
      </c>
      <c r="B7" s="103" t="s">
        <v>25</v>
      </c>
      <c r="C7" s="111"/>
      <c r="D7" s="111"/>
      <c r="E7" s="111"/>
      <c r="F7" s="28">
        <f>F24</f>
        <v>0</v>
      </c>
    </row>
    <row r="8" spans="1:6" x14ac:dyDescent="0.35">
      <c r="A8" s="27">
        <v>2</v>
      </c>
      <c r="B8" s="103" t="s">
        <v>60</v>
      </c>
      <c r="C8" s="111"/>
      <c r="D8" s="111"/>
      <c r="E8" s="111"/>
      <c r="F8" s="28">
        <f>F64</f>
        <v>0</v>
      </c>
    </row>
    <row r="9" spans="1:6" ht="14.25" customHeight="1" x14ac:dyDescent="0.35">
      <c r="A9" s="27">
        <v>3</v>
      </c>
      <c r="B9" s="103" t="s">
        <v>67</v>
      </c>
      <c r="C9" s="103"/>
      <c r="D9" s="103"/>
      <c r="E9" s="103"/>
      <c r="F9" s="28">
        <f>F86</f>
        <v>0</v>
      </c>
    </row>
    <row r="10" spans="1:6" x14ac:dyDescent="0.35">
      <c r="A10" s="27">
        <v>4</v>
      </c>
      <c r="B10" s="103" t="s">
        <v>26</v>
      </c>
      <c r="C10" s="111"/>
      <c r="D10" s="111"/>
      <c r="E10" s="111"/>
      <c r="F10" s="28">
        <f>F91</f>
        <v>0</v>
      </c>
    </row>
    <row r="11" spans="1:6" x14ac:dyDescent="0.35">
      <c r="A11" s="27">
        <v>5</v>
      </c>
      <c r="B11" s="112" t="s">
        <v>27</v>
      </c>
      <c r="C11" s="113"/>
      <c r="D11" s="113"/>
      <c r="E11" s="113"/>
      <c r="F11" s="28">
        <f>F122</f>
        <v>0</v>
      </c>
    </row>
    <row r="12" spans="1:6" x14ac:dyDescent="0.35">
      <c r="A12" s="29"/>
      <c r="B12" s="106" t="s">
        <v>28</v>
      </c>
      <c r="C12" s="107"/>
      <c r="D12" s="107"/>
      <c r="E12" s="107"/>
      <c r="F12" s="30"/>
    </row>
    <row r="13" spans="1:6" x14ac:dyDescent="0.35">
      <c r="A13" s="29"/>
      <c r="B13" s="106" t="s">
        <v>29</v>
      </c>
      <c r="C13" s="107"/>
      <c r="D13" s="107"/>
      <c r="E13" s="107"/>
      <c r="F13" s="31">
        <f>18%*F12</f>
        <v>0</v>
      </c>
    </row>
    <row r="14" spans="1:6" x14ac:dyDescent="0.35">
      <c r="A14" s="21"/>
      <c r="B14" s="108" t="s">
        <v>131</v>
      </c>
      <c r="C14" s="107"/>
      <c r="D14" s="107"/>
      <c r="E14" s="107"/>
      <c r="F14" s="28">
        <f>F12+F13</f>
        <v>0</v>
      </c>
    </row>
    <row r="15" spans="1:6" x14ac:dyDescent="0.35">
      <c r="A15" s="32"/>
      <c r="B15" s="33"/>
      <c r="C15" s="34"/>
      <c r="D15" s="35"/>
      <c r="E15" s="36"/>
      <c r="F15" s="37"/>
    </row>
    <row r="16" spans="1:6" ht="15" customHeight="1" x14ac:dyDescent="0.35">
      <c r="A16" s="38" t="s">
        <v>0</v>
      </c>
      <c r="B16" s="22" t="s">
        <v>1</v>
      </c>
      <c r="C16" s="23" t="s">
        <v>2</v>
      </c>
      <c r="D16" s="39" t="s">
        <v>3</v>
      </c>
      <c r="E16" s="40" t="s">
        <v>4</v>
      </c>
      <c r="F16" s="41" t="s">
        <v>5</v>
      </c>
    </row>
    <row r="17" spans="1:6" ht="15.75" customHeight="1" x14ac:dyDescent="0.35">
      <c r="A17" s="42">
        <v>1</v>
      </c>
      <c r="B17" s="22" t="s">
        <v>32</v>
      </c>
      <c r="C17" s="23"/>
      <c r="D17" s="43"/>
      <c r="E17" s="44"/>
      <c r="F17" s="26"/>
    </row>
    <row r="18" spans="1:6" ht="38.25" customHeight="1" x14ac:dyDescent="0.35">
      <c r="A18" s="42">
        <v>1.1000000000000001</v>
      </c>
      <c r="B18" s="45" t="s">
        <v>36</v>
      </c>
      <c r="C18" s="46" t="s">
        <v>0</v>
      </c>
      <c r="D18" s="47">
        <v>1</v>
      </c>
      <c r="E18" s="48"/>
      <c r="F18" s="28">
        <f>D18*E18</f>
        <v>0</v>
      </c>
    </row>
    <row r="19" spans="1:6" x14ac:dyDescent="0.35">
      <c r="A19" s="42">
        <v>1.2</v>
      </c>
      <c r="B19" s="45" t="s">
        <v>31</v>
      </c>
      <c r="C19" s="46" t="s">
        <v>0</v>
      </c>
      <c r="D19" s="47">
        <v>1</v>
      </c>
      <c r="E19" s="48"/>
      <c r="F19" s="28">
        <f t="shared" ref="F19:F23" si="0">D19*E19</f>
        <v>0</v>
      </c>
    </row>
    <row r="20" spans="1:6" ht="44.4" customHeight="1" x14ac:dyDescent="0.35">
      <c r="A20" s="42">
        <v>1.3</v>
      </c>
      <c r="B20" s="45" t="s">
        <v>34</v>
      </c>
      <c r="C20" s="46" t="s">
        <v>0</v>
      </c>
      <c r="D20" s="47">
        <v>1</v>
      </c>
      <c r="E20" s="48"/>
      <c r="F20" s="28">
        <f t="shared" si="0"/>
        <v>0</v>
      </c>
    </row>
    <row r="21" spans="1:6" ht="34.5" customHeight="1" x14ac:dyDescent="0.35">
      <c r="A21" s="42">
        <v>1.4</v>
      </c>
      <c r="B21" s="45" t="s">
        <v>33</v>
      </c>
      <c r="C21" s="46" t="s">
        <v>22</v>
      </c>
      <c r="D21" s="47">
        <v>38</v>
      </c>
      <c r="E21" s="5"/>
      <c r="F21" s="28">
        <f t="shared" si="0"/>
        <v>0</v>
      </c>
    </row>
    <row r="22" spans="1:6" ht="29" x14ac:dyDescent="0.35">
      <c r="A22" s="42">
        <v>1.5</v>
      </c>
      <c r="B22" s="45" t="s">
        <v>35</v>
      </c>
      <c r="C22" s="46" t="s">
        <v>22</v>
      </c>
      <c r="D22" s="47">
        <v>38</v>
      </c>
      <c r="E22" s="5"/>
      <c r="F22" s="28">
        <f t="shared" si="0"/>
        <v>0</v>
      </c>
    </row>
    <row r="23" spans="1:6" ht="29" x14ac:dyDescent="0.35">
      <c r="A23" s="42">
        <v>1.6</v>
      </c>
      <c r="B23" s="45" t="s">
        <v>37</v>
      </c>
      <c r="C23" s="46" t="s">
        <v>0</v>
      </c>
      <c r="D23" s="47">
        <v>1</v>
      </c>
      <c r="E23" s="5"/>
      <c r="F23" s="28">
        <f t="shared" si="0"/>
        <v>0</v>
      </c>
    </row>
    <row r="24" spans="1:6" x14ac:dyDescent="0.35">
      <c r="A24" s="49"/>
      <c r="B24" s="103" t="s">
        <v>38</v>
      </c>
      <c r="C24" s="109"/>
      <c r="D24" s="109"/>
      <c r="E24" s="109"/>
      <c r="F24" s="6">
        <f>SUM(F18:F23)</f>
        <v>0</v>
      </c>
    </row>
    <row r="25" spans="1:6" ht="24" customHeight="1" x14ac:dyDescent="0.35">
      <c r="A25" s="50">
        <v>2</v>
      </c>
      <c r="B25" s="51" t="s">
        <v>43</v>
      </c>
      <c r="C25" s="23"/>
      <c r="D25" s="43"/>
      <c r="E25" s="52"/>
      <c r="F25" s="6"/>
    </row>
    <row r="26" spans="1:6" ht="24" customHeight="1" x14ac:dyDescent="0.35">
      <c r="A26" s="50"/>
      <c r="B26" s="51" t="s">
        <v>50</v>
      </c>
      <c r="C26" s="23"/>
      <c r="D26" s="43"/>
      <c r="E26" s="52"/>
      <c r="F26" s="6"/>
    </row>
    <row r="27" spans="1:6" ht="29" x14ac:dyDescent="0.35">
      <c r="A27" s="53">
        <v>2.1</v>
      </c>
      <c r="B27" s="45" t="s">
        <v>39</v>
      </c>
      <c r="C27" s="46" t="s">
        <v>23</v>
      </c>
      <c r="D27" s="54">
        <v>4.9000000000000004</v>
      </c>
      <c r="E27" s="5"/>
      <c r="F27" s="6">
        <f>D27*E27</f>
        <v>0</v>
      </c>
    </row>
    <row r="28" spans="1:6" ht="17.5" x14ac:dyDescent="0.35">
      <c r="A28" s="53">
        <v>2.2000000000000002</v>
      </c>
      <c r="B28" s="45" t="s">
        <v>42</v>
      </c>
      <c r="C28" s="46" t="s">
        <v>23</v>
      </c>
      <c r="D28" s="54">
        <v>1.9379999999999999</v>
      </c>
      <c r="E28" s="5"/>
      <c r="F28" s="6">
        <f t="shared" ref="F28:F63" si="1">D28*E28</f>
        <v>0</v>
      </c>
    </row>
    <row r="29" spans="1:6" ht="17.5" x14ac:dyDescent="0.35">
      <c r="A29" s="53">
        <v>2.2999999999999998</v>
      </c>
      <c r="B29" s="45" t="s">
        <v>6</v>
      </c>
      <c r="C29" s="46" t="s">
        <v>23</v>
      </c>
      <c r="D29" s="54">
        <v>2.96</v>
      </c>
      <c r="E29" s="5"/>
      <c r="F29" s="6">
        <f t="shared" si="1"/>
        <v>0</v>
      </c>
    </row>
    <row r="30" spans="1:6" ht="30.75" customHeight="1" x14ac:dyDescent="0.35">
      <c r="A30" s="53">
        <v>2.4</v>
      </c>
      <c r="B30" s="45" t="s">
        <v>116</v>
      </c>
      <c r="C30" s="46" t="s">
        <v>23</v>
      </c>
      <c r="D30" s="54">
        <v>24</v>
      </c>
      <c r="E30" s="5"/>
      <c r="F30" s="6">
        <f t="shared" si="1"/>
        <v>0</v>
      </c>
    </row>
    <row r="31" spans="1:6" ht="17.5" x14ac:dyDescent="0.35">
      <c r="A31" s="53">
        <v>2.5</v>
      </c>
      <c r="B31" s="45" t="s">
        <v>40</v>
      </c>
      <c r="C31" s="46" t="s">
        <v>23</v>
      </c>
      <c r="D31" s="54">
        <v>26</v>
      </c>
      <c r="E31" s="5"/>
      <c r="F31" s="6">
        <f t="shared" si="1"/>
        <v>0</v>
      </c>
    </row>
    <row r="32" spans="1:6" ht="15.75" customHeight="1" x14ac:dyDescent="0.35">
      <c r="A32" s="53">
        <v>2.6</v>
      </c>
      <c r="B32" s="45" t="s">
        <v>84</v>
      </c>
      <c r="C32" s="46" t="s">
        <v>23</v>
      </c>
      <c r="D32" s="54">
        <v>9</v>
      </c>
      <c r="E32" s="5"/>
      <c r="F32" s="6">
        <f t="shared" si="1"/>
        <v>0</v>
      </c>
    </row>
    <row r="33" spans="1:6" ht="29" x14ac:dyDescent="0.35">
      <c r="A33" s="53">
        <v>2.7</v>
      </c>
      <c r="B33" s="45" t="s">
        <v>41</v>
      </c>
      <c r="C33" s="46" t="s">
        <v>23</v>
      </c>
      <c r="D33" s="54">
        <v>13</v>
      </c>
      <c r="E33" s="5"/>
      <c r="F33" s="6">
        <f t="shared" si="1"/>
        <v>0</v>
      </c>
    </row>
    <row r="34" spans="1:6" ht="17.5" x14ac:dyDescent="0.35">
      <c r="A34" s="53">
        <v>2.8</v>
      </c>
      <c r="B34" s="45" t="s">
        <v>6</v>
      </c>
      <c r="C34" s="46" t="s">
        <v>23</v>
      </c>
      <c r="D34" s="54">
        <v>49</v>
      </c>
      <c r="E34" s="5"/>
      <c r="F34" s="6">
        <f t="shared" si="1"/>
        <v>0</v>
      </c>
    </row>
    <row r="35" spans="1:6" ht="29" x14ac:dyDescent="0.35">
      <c r="A35" s="53">
        <v>2.9</v>
      </c>
      <c r="B35" s="45" t="s">
        <v>51</v>
      </c>
      <c r="C35" s="46" t="s">
        <v>0</v>
      </c>
      <c r="D35" s="54">
        <v>1</v>
      </c>
      <c r="E35" s="5"/>
      <c r="F35" s="6">
        <f t="shared" si="1"/>
        <v>0</v>
      </c>
    </row>
    <row r="36" spans="1:6" x14ac:dyDescent="0.35">
      <c r="A36" s="53"/>
      <c r="B36" s="55" t="s">
        <v>52</v>
      </c>
      <c r="C36" s="46"/>
      <c r="D36" s="54"/>
      <c r="E36" s="5"/>
      <c r="F36" s="6">
        <f t="shared" si="1"/>
        <v>0</v>
      </c>
    </row>
    <row r="37" spans="1:6" ht="29" x14ac:dyDescent="0.35">
      <c r="A37" s="56">
        <v>2.1</v>
      </c>
      <c r="B37" s="45" t="s">
        <v>85</v>
      </c>
      <c r="C37" s="46" t="s">
        <v>23</v>
      </c>
      <c r="D37" s="54">
        <v>2.0499999999999998</v>
      </c>
      <c r="E37" s="5"/>
      <c r="F37" s="6">
        <f t="shared" si="1"/>
        <v>0</v>
      </c>
    </row>
    <row r="38" spans="1:6" ht="29" x14ac:dyDescent="0.35">
      <c r="A38" s="56">
        <v>2.11</v>
      </c>
      <c r="B38" s="45" t="s">
        <v>49</v>
      </c>
      <c r="C38" s="46" t="s">
        <v>22</v>
      </c>
      <c r="D38" s="54">
        <v>13.2</v>
      </c>
      <c r="E38" s="5"/>
      <c r="F38" s="6">
        <f t="shared" si="1"/>
        <v>0</v>
      </c>
    </row>
    <row r="39" spans="1:6" ht="17.5" x14ac:dyDescent="0.35">
      <c r="A39" s="56">
        <v>2.12</v>
      </c>
      <c r="B39" s="45" t="s">
        <v>53</v>
      </c>
      <c r="C39" s="46" t="s">
        <v>22</v>
      </c>
      <c r="D39" s="54">
        <v>13.2</v>
      </c>
      <c r="E39" s="5"/>
      <c r="F39" s="6">
        <f t="shared" si="1"/>
        <v>0</v>
      </c>
    </row>
    <row r="40" spans="1:6" ht="29" x14ac:dyDescent="0.35">
      <c r="A40" s="56">
        <v>2.13</v>
      </c>
      <c r="B40" s="45" t="s">
        <v>54</v>
      </c>
      <c r="C40" s="46" t="s">
        <v>22</v>
      </c>
      <c r="D40" s="54">
        <v>13.2</v>
      </c>
      <c r="E40" s="5"/>
      <c r="F40" s="6">
        <f t="shared" si="1"/>
        <v>0</v>
      </c>
    </row>
    <row r="41" spans="1:6" ht="29" x14ac:dyDescent="0.35">
      <c r="A41" s="56">
        <v>2.14</v>
      </c>
      <c r="B41" s="45" t="s">
        <v>86</v>
      </c>
      <c r="C41" s="46" t="s">
        <v>23</v>
      </c>
      <c r="D41" s="54">
        <v>1.8</v>
      </c>
      <c r="E41" s="5"/>
      <c r="F41" s="6">
        <f t="shared" si="1"/>
        <v>0</v>
      </c>
    </row>
    <row r="42" spans="1:6" ht="29" x14ac:dyDescent="0.35">
      <c r="A42" s="56">
        <v>2.15</v>
      </c>
      <c r="B42" s="45" t="s">
        <v>87</v>
      </c>
      <c r="C42" s="46" t="s">
        <v>22</v>
      </c>
      <c r="D42" s="54">
        <v>10.7</v>
      </c>
      <c r="E42" s="5"/>
      <c r="F42" s="6">
        <f t="shared" si="1"/>
        <v>0</v>
      </c>
    </row>
    <row r="43" spans="1:6" ht="37.5" customHeight="1" x14ac:dyDescent="0.35">
      <c r="A43" s="56">
        <v>2.16</v>
      </c>
      <c r="B43" s="45" t="s">
        <v>45</v>
      </c>
      <c r="C43" s="46" t="s">
        <v>22</v>
      </c>
      <c r="D43" s="54">
        <v>7.75</v>
      </c>
      <c r="E43" s="5"/>
      <c r="F43" s="6">
        <f t="shared" si="1"/>
        <v>0</v>
      </c>
    </row>
    <row r="44" spans="1:6" ht="38.25" customHeight="1" x14ac:dyDescent="0.35">
      <c r="A44" s="56">
        <v>2.17</v>
      </c>
      <c r="B44" s="45" t="s">
        <v>44</v>
      </c>
      <c r="C44" s="46" t="s">
        <v>22</v>
      </c>
      <c r="D44" s="54">
        <v>58</v>
      </c>
      <c r="E44" s="5"/>
      <c r="F44" s="6">
        <f t="shared" si="1"/>
        <v>0</v>
      </c>
    </row>
    <row r="45" spans="1:6" ht="38.25" customHeight="1" x14ac:dyDescent="0.35">
      <c r="A45" s="56">
        <v>2.1800000000000002</v>
      </c>
      <c r="B45" s="57" t="s">
        <v>88</v>
      </c>
      <c r="C45" s="58" t="s">
        <v>22</v>
      </c>
      <c r="D45" s="59">
        <v>55</v>
      </c>
      <c r="E45" s="5"/>
      <c r="F45" s="6">
        <f t="shared" si="1"/>
        <v>0</v>
      </c>
    </row>
    <row r="46" spans="1:6" ht="49.5" customHeight="1" x14ac:dyDescent="0.35">
      <c r="A46" s="56">
        <v>2.19</v>
      </c>
      <c r="B46" s="45" t="s">
        <v>103</v>
      </c>
      <c r="C46" s="46" t="s">
        <v>22</v>
      </c>
      <c r="D46" s="54">
        <v>6.43</v>
      </c>
      <c r="E46" s="5"/>
      <c r="F46" s="6">
        <f t="shared" si="1"/>
        <v>0</v>
      </c>
    </row>
    <row r="47" spans="1:6" ht="25.5" customHeight="1" x14ac:dyDescent="0.35">
      <c r="A47" s="56">
        <v>2.2000000000000002</v>
      </c>
      <c r="B47" s="45" t="s">
        <v>62</v>
      </c>
      <c r="C47" s="46" t="s">
        <v>22</v>
      </c>
      <c r="D47" s="54">
        <v>5.0999999999999996</v>
      </c>
      <c r="E47" s="5"/>
      <c r="F47" s="6">
        <f t="shared" si="1"/>
        <v>0</v>
      </c>
    </row>
    <row r="48" spans="1:6" ht="25.5" customHeight="1" x14ac:dyDescent="0.35">
      <c r="A48" s="56">
        <v>2.21</v>
      </c>
      <c r="B48" s="45" t="s">
        <v>89</v>
      </c>
      <c r="C48" s="46" t="s">
        <v>22</v>
      </c>
      <c r="D48" s="54">
        <v>11.5</v>
      </c>
      <c r="E48" s="5"/>
      <c r="F48" s="6">
        <f t="shared" si="1"/>
        <v>0</v>
      </c>
    </row>
    <row r="49" spans="1:6" ht="20.25" customHeight="1" x14ac:dyDescent="0.35">
      <c r="A49" s="10"/>
      <c r="B49" s="13" t="s">
        <v>46</v>
      </c>
      <c r="C49" s="11"/>
      <c r="D49" s="12"/>
      <c r="E49" s="5"/>
      <c r="F49" s="6">
        <f t="shared" si="1"/>
        <v>0</v>
      </c>
    </row>
    <row r="50" spans="1:6" ht="50.25" customHeight="1" x14ac:dyDescent="0.35">
      <c r="A50" s="10">
        <v>2.2200000000000002</v>
      </c>
      <c r="B50" s="9" t="s">
        <v>109</v>
      </c>
      <c r="C50" s="11" t="s">
        <v>13</v>
      </c>
      <c r="D50" s="12">
        <v>0.7</v>
      </c>
      <c r="E50" s="5"/>
      <c r="F50" s="6">
        <f t="shared" si="1"/>
        <v>0</v>
      </c>
    </row>
    <row r="51" spans="1:6" ht="24" customHeight="1" x14ac:dyDescent="0.35">
      <c r="A51" s="10">
        <v>2.21</v>
      </c>
      <c r="B51" s="9" t="s">
        <v>115</v>
      </c>
      <c r="C51" s="11" t="s">
        <v>7</v>
      </c>
      <c r="D51" s="12">
        <v>103</v>
      </c>
      <c r="E51" s="5"/>
      <c r="F51" s="6">
        <f t="shared" si="1"/>
        <v>0</v>
      </c>
    </row>
    <row r="52" spans="1:6" ht="24" customHeight="1" x14ac:dyDescent="0.35">
      <c r="A52" s="10">
        <v>2.2200000000000002</v>
      </c>
      <c r="B52" s="9" t="s">
        <v>128</v>
      </c>
      <c r="C52" s="11" t="s">
        <v>7</v>
      </c>
      <c r="D52" s="12">
        <v>31</v>
      </c>
      <c r="E52" s="5"/>
      <c r="F52" s="6">
        <f t="shared" si="1"/>
        <v>0</v>
      </c>
    </row>
    <row r="53" spans="1:6" ht="24" customHeight="1" x14ac:dyDescent="0.35">
      <c r="A53" s="10">
        <v>2.23</v>
      </c>
      <c r="B53" s="9" t="s">
        <v>47</v>
      </c>
      <c r="C53" s="11" t="s">
        <v>110</v>
      </c>
      <c r="D53" s="12">
        <v>9.4</v>
      </c>
      <c r="E53" s="5"/>
      <c r="F53" s="6">
        <f t="shared" si="1"/>
        <v>0</v>
      </c>
    </row>
    <row r="54" spans="1:6" ht="24" customHeight="1" x14ac:dyDescent="0.35">
      <c r="A54" s="60"/>
      <c r="B54" s="55" t="s">
        <v>55</v>
      </c>
      <c r="C54" s="46"/>
      <c r="D54" s="54"/>
      <c r="E54" s="5"/>
      <c r="F54" s="6">
        <f t="shared" si="1"/>
        <v>0</v>
      </c>
    </row>
    <row r="55" spans="1:6" ht="61.75" customHeight="1" x14ac:dyDescent="0.35">
      <c r="A55" s="60">
        <v>2.2400000000000002</v>
      </c>
      <c r="B55" s="45" t="s">
        <v>124</v>
      </c>
      <c r="C55" s="46" t="s">
        <v>13</v>
      </c>
      <c r="D55" s="54">
        <v>1.65</v>
      </c>
      <c r="E55" s="5"/>
      <c r="F55" s="6">
        <f t="shared" si="1"/>
        <v>0</v>
      </c>
    </row>
    <row r="56" spans="1:6" ht="24" customHeight="1" x14ac:dyDescent="0.35">
      <c r="A56" s="60"/>
      <c r="B56" s="55" t="s">
        <v>101</v>
      </c>
      <c r="C56" s="46"/>
      <c r="D56" s="54"/>
      <c r="E56" s="5"/>
      <c r="F56" s="6">
        <f t="shared" si="1"/>
        <v>0</v>
      </c>
    </row>
    <row r="57" spans="1:6" ht="33" customHeight="1" x14ac:dyDescent="0.35">
      <c r="A57" s="60">
        <v>2.25</v>
      </c>
      <c r="B57" s="45" t="s">
        <v>48</v>
      </c>
      <c r="C57" s="46" t="s">
        <v>13</v>
      </c>
      <c r="D57" s="54">
        <v>2.09</v>
      </c>
      <c r="E57" s="5"/>
      <c r="F57" s="6">
        <f t="shared" si="1"/>
        <v>0</v>
      </c>
    </row>
    <row r="58" spans="1:6" ht="27" customHeight="1" x14ac:dyDescent="0.35">
      <c r="A58" s="60">
        <v>2.2599999999999998</v>
      </c>
      <c r="B58" s="45" t="s">
        <v>111</v>
      </c>
      <c r="C58" s="46" t="s">
        <v>7</v>
      </c>
      <c r="D58" s="54">
        <v>76.459999999999994</v>
      </c>
      <c r="E58" s="5"/>
      <c r="F58" s="6">
        <f t="shared" si="1"/>
        <v>0</v>
      </c>
    </row>
    <row r="59" spans="1:6" ht="20.25" customHeight="1" x14ac:dyDescent="0.35">
      <c r="A59" s="60">
        <v>2.27</v>
      </c>
      <c r="B59" s="45" t="s">
        <v>112</v>
      </c>
      <c r="C59" s="46" t="s">
        <v>7</v>
      </c>
      <c r="D59" s="54">
        <v>50.3</v>
      </c>
      <c r="E59" s="5"/>
      <c r="F59" s="6">
        <f t="shared" si="1"/>
        <v>0</v>
      </c>
    </row>
    <row r="60" spans="1:6" ht="39" customHeight="1" x14ac:dyDescent="0.35">
      <c r="A60" s="60">
        <v>2.2799999999999998</v>
      </c>
      <c r="B60" s="45" t="s">
        <v>59</v>
      </c>
      <c r="C60" s="46" t="s">
        <v>22</v>
      </c>
      <c r="D60" s="54">
        <v>16.7</v>
      </c>
      <c r="E60" s="5"/>
      <c r="F60" s="6">
        <f t="shared" si="1"/>
        <v>0</v>
      </c>
    </row>
    <row r="61" spans="1:6" ht="34.5" customHeight="1" x14ac:dyDescent="0.35">
      <c r="A61" s="60">
        <v>2.29</v>
      </c>
      <c r="B61" s="45" t="s">
        <v>56</v>
      </c>
      <c r="C61" s="46" t="s">
        <v>0</v>
      </c>
      <c r="D61" s="54">
        <v>1</v>
      </c>
      <c r="E61" s="5"/>
      <c r="F61" s="6">
        <f t="shared" si="1"/>
        <v>0</v>
      </c>
    </row>
    <row r="62" spans="1:6" ht="17.25" customHeight="1" x14ac:dyDescent="0.35">
      <c r="A62" s="60">
        <v>2.2999999999999998</v>
      </c>
      <c r="B62" s="45" t="s">
        <v>57</v>
      </c>
      <c r="C62" s="46" t="s">
        <v>8</v>
      </c>
      <c r="D62" s="54">
        <v>18.5</v>
      </c>
      <c r="E62" s="5"/>
      <c r="F62" s="6">
        <f t="shared" si="1"/>
        <v>0</v>
      </c>
    </row>
    <row r="63" spans="1:6" ht="17.25" customHeight="1" x14ac:dyDescent="0.35">
      <c r="A63" s="60">
        <v>2.31</v>
      </c>
      <c r="B63" s="45" t="s">
        <v>58</v>
      </c>
      <c r="C63" s="46" t="s">
        <v>22</v>
      </c>
      <c r="D63" s="54">
        <v>12.7</v>
      </c>
      <c r="E63" s="5"/>
      <c r="F63" s="6">
        <f t="shared" si="1"/>
        <v>0</v>
      </c>
    </row>
    <row r="64" spans="1:6" ht="17.25" customHeight="1" x14ac:dyDescent="0.35">
      <c r="A64" s="60"/>
      <c r="B64" s="110" t="s">
        <v>61</v>
      </c>
      <c r="C64" s="109"/>
      <c r="D64" s="109"/>
      <c r="E64" s="109"/>
      <c r="F64" s="6">
        <f>SUM(F25:F63)</f>
        <v>0</v>
      </c>
    </row>
    <row r="65" spans="1:6" x14ac:dyDescent="0.35">
      <c r="A65" s="61">
        <v>3</v>
      </c>
      <c r="B65" s="55" t="s">
        <v>70</v>
      </c>
      <c r="C65" s="46"/>
      <c r="D65" s="54"/>
      <c r="E65" s="5"/>
      <c r="F65" s="6"/>
    </row>
    <row r="66" spans="1:6" x14ac:dyDescent="0.35">
      <c r="A66" s="61"/>
      <c r="B66" s="55" t="s">
        <v>63</v>
      </c>
      <c r="C66" s="46"/>
      <c r="D66" s="54"/>
      <c r="E66" s="5"/>
      <c r="F66" s="6"/>
    </row>
    <row r="67" spans="1:6" ht="43.5" x14ac:dyDescent="0.35">
      <c r="A67" s="62">
        <v>3.1</v>
      </c>
      <c r="B67" s="45" t="s">
        <v>90</v>
      </c>
      <c r="C67" s="63" t="s">
        <v>22</v>
      </c>
      <c r="D67" s="54">
        <v>21.1</v>
      </c>
      <c r="E67" s="52"/>
      <c r="F67" s="6">
        <f>D67*E67</f>
        <v>0</v>
      </c>
    </row>
    <row r="68" spans="1:6" ht="17.5" x14ac:dyDescent="0.35">
      <c r="A68" s="64">
        <v>3.2</v>
      </c>
      <c r="B68" s="57" t="s">
        <v>93</v>
      </c>
      <c r="C68" s="65" t="s">
        <v>22</v>
      </c>
      <c r="D68" s="59">
        <v>42</v>
      </c>
      <c r="E68" s="52"/>
      <c r="F68" s="6">
        <f t="shared" ref="F68:F85" si="2">D68*E68</f>
        <v>0</v>
      </c>
    </row>
    <row r="69" spans="1:6" ht="29" x14ac:dyDescent="0.35">
      <c r="A69" s="62">
        <v>3.3</v>
      </c>
      <c r="B69" s="45" t="s">
        <v>92</v>
      </c>
      <c r="C69" s="63" t="s">
        <v>22</v>
      </c>
      <c r="D69" s="54">
        <v>32</v>
      </c>
      <c r="E69" s="52"/>
      <c r="F69" s="6">
        <f t="shared" si="2"/>
        <v>0</v>
      </c>
    </row>
    <row r="70" spans="1:6" ht="17.5" x14ac:dyDescent="0.35">
      <c r="A70" s="62">
        <v>3.4</v>
      </c>
      <c r="B70" s="45" t="s">
        <v>94</v>
      </c>
      <c r="C70" s="63" t="s">
        <v>22</v>
      </c>
      <c r="D70" s="54">
        <v>47.3</v>
      </c>
      <c r="E70" s="52"/>
      <c r="F70" s="6">
        <f t="shared" si="2"/>
        <v>0</v>
      </c>
    </row>
    <row r="71" spans="1:6" ht="17.5" x14ac:dyDescent="0.35">
      <c r="A71" s="62">
        <v>3.5</v>
      </c>
      <c r="B71" s="45" t="s">
        <v>91</v>
      </c>
      <c r="C71" s="63" t="s">
        <v>22</v>
      </c>
      <c r="D71" s="54">
        <v>28.5</v>
      </c>
      <c r="E71" s="52"/>
      <c r="F71" s="6">
        <f t="shared" si="2"/>
        <v>0</v>
      </c>
    </row>
    <row r="72" spans="1:6" ht="29.4" customHeight="1" x14ac:dyDescent="0.35">
      <c r="A72" s="62"/>
      <c r="B72" s="55" t="s">
        <v>68</v>
      </c>
      <c r="C72" s="63"/>
      <c r="D72" s="54"/>
      <c r="E72" s="52"/>
      <c r="F72" s="6">
        <f t="shared" si="2"/>
        <v>0</v>
      </c>
    </row>
    <row r="73" spans="1:6" ht="58.75" customHeight="1" x14ac:dyDescent="0.35">
      <c r="A73" s="62">
        <v>3.6</v>
      </c>
      <c r="B73" s="45" t="s">
        <v>72</v>
      </c>
      <c r="C73" s="46" t="s">
        <v>13</v>
      </c>
      <c r="D73" s="66">
        <v>0.42899999999999999</v>
      </c>
      <c r="E73" s="52"/>
      <c r="F73" s="6">
        <f t="shared" si="2"/>
        <v>0</v>
      </c>
    </row>
    <row r="74" spans="1:6" x14ac:dyDescent="0.35">
      <c r="A74" s="62">
        <v>3.7</v>
      </c>
      <c r="B74" s="45" t="s">
        <v>113</v>
      </c>
      <c r="C74" s="63" t="s">
        <v>7</v>
      </c>
      <c r="D74" s="66">
        <v>35.6</v>
      </c>
      <c r="E74" s="52"/>
      <c r="F74" s="6">
        <f t="shared" si="2"/>
        <v>0</v>
      </c>
    </row>
    <row r="75" spans="1:6" x14ac:dyDescent="0.35">
      <c r="A75" s="62">
        <v>3.8</v>
      </c>
      <c r="B75" s="45" t="s">
        <v>69</v>
      </c>
      <c r="C75" s="63" t="s">
        <v>7</v>
      </c>
      <c r="D75" s="66">
        <v>8</v>
      </c>
      <c r="E75" s="52"/>
      <c r="F75" s="6">
        <f t="shared" si="2"/>
        <v>0</v>
      </c>
    </row>
    <row r="76" spans="1:6" ht="29" x14ac:dyDescent="0.35">
      <c r="A76" s="61"/>
      <c r="B76" s="67" t="s">
        <v>66</v>
      </c>
      <c r="C76" s="68"/>
      <c r="D76" s="43"/>
      <c r="E76" s="5"/>
      <c r="F76" s="6">
        <f t="shared" si="2"/>
        <v>0</v>
      </c>
    </row>
    <row r="77" spans="1:6" ht="17.25" customHeight="1" x14ac:dyDescent="0.35">
      <c r="A77" s="62">
        <v>3.9</v>
      </c>
      <c r="B77" s="69" t="s">
        <v>65</v>
      </c>
      <c r="C77" s="70" t="s">
        <v>8</v>
      </c>
      <c r="D77" s="47">
        <v>21.9</v>
      </c>
      <c r="E77" s="5"/>
      <c r="F77" s="6">
        <f t="shared" si="2"/>
        <v>0</v>
      </c>
    </row>
    <row r="78" spans="1:6" ht="17.25" customHeight="1" x14ac:dyDescent="0.35">
      <c r="A78" s="71">
        <v>3.1</v>
      </c>
      <c r="B78" s="69" t="s">
        <v>64</v>
      </c>
      <c r="C78" s="70" t="s">
        <v>8</v>
      </c>
      <c r="D78" s="47">
        <v>27.3</v>
      </c>
      <c r="E78" s="5"/>
      <c r="F78" s="6">
        <f t="shared" si="2"/>
        <v>0</v>
      </c>
    </row>
    <row r="79" spans="1:6" ht="14.25" customHeight="1" x14ac:dyDescent="0.35">
      <c r="A79" s="72">
        <v>3.11</v>
      </c>
      <c r="B79" s="69" t="s">
        <v>9</v>
      </c>
      <c r="C79" s="70" t="s">
        <v>8</v>
      </c>
      <c r="D79" s="47">
        <v>13.4</v>
      </c>
      <c r="E79" s="5"/>
      <c r="F79" s="6">
        <f t="shared" si="2"/>
        <v>0</v>
      </c>
    </row>
    <row r="80" spans="1:6" ht="15" customHeight="1" x14ac:dyDescent="0.35">
      <c r="A80" s="72"/>
      <c r="B80" s="55" t="s">
        <v>74</v>
      </c>
      <c r="C80" s="23"/>
      <c r="D80" s="43"/>
      <c r="E80" s="52"/>
      <c r="F80" s="6">
        <f t="shared" si="2"/>
        <v>0</v>
      </c>
    </row>
    <row r="81" spans="1:7" ht="62.4" customHeight="1" x14ac:dyDescent="0.35">
      <c r="A81" s="72">
        <v>3.12</v>
      </c>
      <c r="B81" s="8" t="s">
        <v>99</v>
      </c>
      <c r="C81" s="46" t="s">
        <v>22</v>
      </c>
      <c r="D81" s="47">
        <v>17.75</v>
      </c>
      <c r="E81" s="5"/>
      <c r="F81" s="6">
        <f t="shared" si="2"/>
        <v>0</v>
      </c>
    </row>
    <row r="82" spans="1:7" ht="17.25" customHeight="1" x14ac:dyDescent="0.35">
      <c r="A82" s="71">
        <v>3.13</v>
      </c>
      <c r="B82" s="69" t="s">
        <v>10</v>
      </c>
      <c r="C82" s="70" t="s">
        <v>8</v>
      </c>
      <c r="D82" s="47">
        <v>21</v>
      </c>
      <c r="E82" s="5"/>
      <c r="F82" s="6">
        <f t="shared" si="2"/>
        <v>0</v>
      </c>
    </row>
    <row r="83" spans="1:7" ht="36.75" customHeight="1" x14ac:dyDescent="0.35">
      <c r="A83" s="71">
        <v>3.14</v>
      </c>
      <c r="B83" s="69" t="s">
        <v>117</v>
      </c>
      <c r="C83" s="46" t="s">
        <v>8</v>
      </c>
      <c r="D83" s="47">
        <v>21</v>
      </c>
      <c r="E83" s="5"/>
      <c r="F83" s="6">
        <f t="shared" si="2"/>
        <v>0</v>
      </c>
    </row>
    <row r="84" spans="1:7" ht="17.25" customHeight="1" x14ac:dyDescent="0.35">
      <c r="A84" s="73"/>
      <c r="B84" s="67" t="s">
        <v>118</v>
      </c>
      <c r="C84" s="70"/>
      <c r="D84" s="47"/>
      <c r="E84" s="5"/>
      <c r="F84" s="6">
        <f t="shared" si="2"/>
        <v>0</v>
      </c>
    </row>
    <row r="85" spans="1:7" ht="45" customHeight="1" x14ac:dyDescent="0.35">
      <c r="A85" s="71">
        <v>3.15</v>
      </c>
      <c r="B85" s="69" t="s">
        <v>119</v>
      </c>
      <c r="C85" s="70" t="s">
        <v>0</v>
      </c>
      <c r="D85" s="47">
        <v>10</v>
      </c>
      <c r="E85" s="5"/>
      <c r="F85" s="6">
        <f t="shared" si="2"/>
        <v>0</v>
      </c>
    </row>
    <row r="86" spans="1:7" x14ac:dyDescent="0.35">
      <c r="A86" s="61"/>
      <c r="B86" s="103" t="s">
        <v>67</v>
      </c>
      <c r="C86" s="104"/>
      <c r="D86" s="104"/>
      <c r="E86" s="104"/>
      <c r="F86" s="6">
        <f>SUM(F67:F85)</f>
        <v>0</v>
      </c>
    </row>
    <row r="87" spans="1:7" x14ac:dyDescent="0.35">
      <c r="A87" s="61">
        <v>4</v>
      </c>
      <c r="B87" s="55" t="s">
        <v>73</v>
      </c>
      <c r="C87" s="46"/>
      <c r="D87" s="47"/>
      <c r="E87" s="5"/>
      <c r="F87" s="6"/>
    </row>
    <row r="88" spans="1:7" ht="159" customHeight="1" x14ac:dyDescent="0.35">
      <c r="A88" s="74"/>
      <c r="B88" s="75" t="s">
        <v>114</v>
      </c>
      <c r="C88" s="76"/>
      <c r="D88" s="76"/>
      <c r="E88" s="77"/>
      <c r="F88" s="6"/>
    </row>
    <row r="89" spans="1:7" ht="21" customHeight="1" x14ac:dyDescent="0.35">
      <c r="A89" s="78">
        <v>4.0999999999999996</v>
      </c>
      <c r="B89" s="79" t="s">
        <v>127</v>
      </c>
      <c r="C89" s="76" t="s">
        <v>71</v>
      </c>
      <c r="D89" s="76">
        <v>1</v>
      </c>
      <c r="E89" s="77"/>
      <c r="F89" s="6">
        <f>D89*E89</f>
        <v>0</v>
      </c>
    </row>
    <row r="90" spans="1:7" ht="20.399999999999999" customHeight="1" x14ac:dyDescent="0.35">
      <c r="A90" s="78">
        <v>4.2</v>
      </c>
      <c r="B90" s="79" t="s">
        <v>126</v>
      </c>
      <c r="C90" s="76" t="s">
        <v>71</v>
      </c>
      <c r="D90" s="76">
        <v>4</v>
      </c>
      <c r="E90" s="77"/>
      <c r="F90" s="6">
        <f>D90*E90</f>
        <v>0</v>
      </c>
    </row>
    <row r="91" spans="1:7" ht="18.649999999999999" customHeight="1" x14ac:dyDescent="0.35">
      <c r="A91" s="61"/>
      <c r="B91" s="103" t="s">
        <v>26</v>
      </c>
      <c r="C91" s="104"/>
      <c r="D91" s="104"/>
      <c r="E91" s="104"/>
      <c r="F91" s="6">
        <f>SUM(F89:F90)</f>
        <v>0</v>
      </c>
    </row>
    <row r="92" spans="1:7" x14ac:dyDescent="0.35">
      <c r="A92" s="73">
        <v>5</v>
      </c>
      <c r="B92" s="55" t="s">
        <v>75</v>
      </c>
      <c r="C92" s="46"/>
      <c r="D92" s="47"/>
      <c r="E92" s="5"/>
      <c r="F92" s="6"/>
    </row>
    <row r="93" spans="1:7" x14ac:dyDescent="0.35">
      <c r="A93" s="73"/>
      <c r="B93" s="55" t="s">
        <v>76</v>
      </c>
      <c r="C93" s="46"/>
      <c r="D93" s="47"/>
      <c r="E93" s="5"/>
      <c r="F93" s="6"/>
    </row>
    <row r="94" spans="1:7" ht="58" x14ac:dyDescent="0.35">
      <c r="A94" s="73">
        <v>5.0999999999999996</v>
      </c>
      <c r="B94" s="45" t="s">
        <v>100</v>
      </c>
      <c r="C94" s="80" t="s">
        <v>21</v>
      </c>
      <c r="D94" s="81">
        <v>20</v>
      </c>
      <c r="E94" s="5"/>
      <c r="F94" s="6">
        <f>D94*E94</f>
        <v>0</v>
      </c>
    </row>
    <row r="95" spans="1:7" ht="39.5" x14ac:dyDescent="0.35">
      <c r="A95" s="73">
        <v>5.2</v>
      </c>
      <c r="B95" s="7" t="s">
        <v>120</v>
      </c>
      <c r="C95" s="80" t="s">
        <v>21</v>
      </c>
      <c r="D95" s="82">
        <v>73</v>
      </c>
      <c r="E95" s="5"/>
      <c r="F95" s="6">
        <f t="shared" ref="F95:F121" si="3">D95*E95</f>
        <v>0</v>
      </c>
    </row>
    <row r="96" spans="1:7" ht="43.5" x14ac:dyDescent="0.35">
      <c r="A96" s="83">
        <v>5.3</v>
      </c>
      <c r="B96" s="8" t="s">
        <v>121</v>
      </c>
      <c r="C96" s="80" t="s">
        <v>21</v>
      </c>
      <c r="D96" s="84">
        <v>40</v>
      </c>
      <c r="E96" s="85"/>
      <c r="F96" s="6">
        <f t="shared" si="3"/>
        <v>0</v>
      </c>
      <c r="G96" s="2"/>
    </row>
    <row r="97" spans="1:7" ht="43.5" x14ac:dyDescent="0.35">
      <c r="A97" s="73">
        <v>5.4</v>
      </c>
      <c r="B97" s="8" t="s">
        <v>122</v>
      </c>
      <c r="C97" s="80" t="s">
        <v>8</v>
      </c>
      <c r="D97" s="84">
        <v>4</v>
      </c>
      <c r="E97" s="85"/>
      <c r="F97" s="6">
        <f t="shared" si="3"/>
        <v>0</v>
      </c>
      <c r="G97" s="2"/>
    </row>
    <row r="98" spans="1:7" ht="16.5" customHeight="1" x14ac:dyDescent="0.35">
      <c r="A98" s="73"/>
      <c r="B98" s="55" t="s">
        <v>11</v>
      </c>
      <c r="C98" s="23"/>
      <c r="D98" s="86"/>
      <c r="E98" s="52"/>
      <c r="F98" s="6">
        <f t="shared" si="3"/>
        <v>0</v>
      </c>
    </row>
    <row r="99" spans="1:7" ht="57.65" customHeight="1" x14ac:dyDescent="0.35">
      <c r="A99" s="83">
        <v>5.5</v>
      </c>
      <c r="B99" s="45" t="s">
        <v>125</v>
      </c>
      <c r="C99" s="46" t="s">
        <v>22</v>
      </c>
      <c r="D99" s="82">
        <v>28.57</v>
      </c>
      <c r="E99" s="5"/>
      <c r="F99" s="6">
        <f t="shared" si="3"/>
        <v>0</v>
      </c>
    </row>
    <row r="100" spans="1:7" ht="70.5" customHeight="1" x14ac:dyDescent="0.35">
      <c r="A100" s="83">
        <v>5.6</v>
      </c>
      <c r="B100" s="45" t="s">
        <v>123</v>
      </c>
      <c r="C100" s="46" t="s">
        <v>0</v>
      </c>
      <c r="D100" s="82">
        <v>1</v>
      </c>
      <c r="E100" s="5"/>
      <c r="F100" s="6">
        <f t="shared" si="3"/>
        <v>0</v>
      </c>
    </row>
    <row r="101" spans="1:7" ht="15.75" customHeight="1" x14ac:dyDescent="0.35">
      <c r="A101" s="73"/>
      <c r="B101" s="55" t="s">
        <v>12</v>
      </c>
      <c r="C101" s="23"/>
      <c r="D101" s="24"/>
      <c r="E101" s="52"/>
      <c r="F101" s="6">
        <f t="shared" si="3"/>
        <v>0</v>
      </c>
    </row>
    <row r="102" spans="1:7" ht="58" x14ac:dyDescent="0.35">
      <c r="A102" s="73">
        <v>5.7</v>
      </c>
      <c r="B102" s="45" t="s">
        <v>105</v>
      </c>
      <c r="C102" s="46" t="s">
        <v>77</v>
      </c>
      <c r="D102" s="87">
        <v>4</v>
      </c>
      <c r="E102" s="5"/>
      <c r="F102" s="6">
        <f t="shared" si="3"/>
        <v>0</v>
      </c>
    </row>
    <row r="103" spans="1:7" x14ac:dyDescent="0.35">
      <c r="A103" s="88"/>
      <c r="B103" s="55" t="s">
        <v>83</v>
      </c>
      <c r="C103" s="46"/>
      <c r="D103" s="18"/>
      <c r="E103" s="5"/>
      <c r="F103" s="6">
        <f t="shared" si="3"/>
        <v>0</v>
      </c>
    </row>
    <row r="104" spans="1:7" ht="43.5" x14ac:dyDescent="0.35">
      <c r="A104" s="73">
        <v>5.8</v>
      </c>
      <c r="B104" s="45" t="s">
        <v>95</v>
      </c>
      <c r="C104" s="46" t="s">
        <v>71</v>
      </c>
      <c r="D104" s="18">
        <v>2</v>
      </c>
      <c r="E104" s="5"/>
      <c r="F104" s="6">
        <f t="shared" si="3"/>
        <v>0</v>
      </c>
    </row>
    <row r="105" spans="1:7" x14ac:dyDescent="0.35">
      <c r="A105" s="73"/>
      <c r="B105" s="55" t="s">
        <v>17</v>
      </c>
      <c r="C105" s="46"/>
      <c r="D105" s="18"/>
      <c r="E105" s="5"/>
      <c r="F105" s="6">
        <f t="shared" si="3"/>
        <v>0</v>
      </c>
    </row>
    <row r="106" spans="1:7" ht="29" x14ac:dyDescent="0.35">
      <c r="A106" s="73">
        <v>5.9</v>
      </c>
      <c r="B106" s="8" t="s">
        <v>18</v>
      </c>
      <c r="C106" s="46" t="s">
        <v>8</v>
      </c>
      <c r="D106" s="18">
        <v>12</v>
      </c>
      <c r="E106" s="5"/>
      <c r="F106" s="6">
        <f t="shared" si="3"/>
        <v>0</v>
      </c>
    </row>
    <row r="107" spans="1:7" x14ac:dyDescent="0.35">
      <c r="A107" s="89"/>
      <c r="B107" s="33" t="s">
        <v>78</v>
      </c>
      <c r="C107" s="46"/>
      <c r="D107" s="63"/>
      <c r="E107" s="90"/>
      <c r="F107" s="6">
        <f t="shared" si="3"/>
        <v>0</v>
      </c>
    </row>
    <row r="108" spans="1:7" ht="43.5" x14ac:dyDescent="0.35">
      <c r="A108" s="91">
        <v>5.0999999999999996</v>
      </c>
      <c r="B108" s="92" t="s">
        <v>104</v>
      </c>
      <c r="C108" s="46" t="s">
        <v>71</v>
      </c>
      <c r="D108" s="93">
        <v>2</v>
      </c>
      <c r="E108" s="90"/>
      <c r="F108" s="6">
        <f t="shared" si="3"/>
        <v>0</v>
      </c>
    </row>
    <row r="109" spans="1:7" ht="29" x14ac:dyDescent="0.35">
      <c r="A109" s="91">
        <v>5.1100000000000003</v>
      </c>
      <c r="B109" s="92" t="s">
        <v>79</v>
      </c>
      <c r="C109" s="46" t="s">
        <v>0</v>
      </c>
      <c r="D109" s="93">
        <v>2</v>
      </c>
      <c r="E109" s="90"/>
      <c r="F109" s="6">
        <f t="shared" si="3"/>
        <v>0</v>
      </c>
    </row>
    <row r="110" spans="1:7" x14ac:dyDescent="0.35">
      <c r="A110" s="94"/>
      <c r="B110" s="33" t="s">
        <v>80</v>
      </c>
      <c r="C110" s="46"/>
      <c r="D110" s="93"/>
      <c r="E110" s="90"/>
      <c r="F110" s="6">
        <f t="shared" si="3"/>
        <v>0</v>
      </c>
    </row>
    <row r="111" spans="1:7" ht="53.25" customHeight="1" x14ac:dyDescent="0.35">
      <c r="A111" s="91">
        <v>5.12</v>
      </c>
      <c r="B111" s="92" t="s">
        <v>102</v>
      </c>
      <c r="C111" s="46" t="s">
        <v>0</v>
      </c>
      <c r="D111" s="93">
        <v>1</v>
      </c>
      <c r="E111" s="90"/>
      <c r="F111" s="6">
        <f t="shared" si="3"/>
        <v>0</v>
      </c>
    </row>
    <row r="112" spans="1:7" ht="72.5" x14ac:dyDescent="0.35">
      <c r="A112" s="95">
        <v>5.13</v>
      </c>
      <c r="B112" s="92" t="s">
        <v>96</v>
      </c>
      <c r="C112" s="46" t="s">
        <v>0</v>
      </c>
      <c r="D112" s="93">
        <v>1</v>
      </c>
      <c r="E112" s="90"/>
      <c r="F112" s="6">
        <f t="shared" si="3"/>
        <v>0</v>
      </c>
    </row>
    <row r="113" spans="1:6" x14ac:dyDescent="0.35">
      <c r="A113" s="96"/>
      <c r="B113" s="33" t="s">
        <v>14</v>
      </c>
      <c r="C113" s="46"/>
      <c r="D113" s="93"/>
      <c r="E113" s="90"/>
      <c r="F113" s="6">
        <f t="shared" si="3"/>
        <v>0</v>
      </c>
    </row>
    <row r="114" spans="1:6" ht="25.5" customHeight="1" x14ac:dyDescent="0.35">
      <c r="A114" s="96">
        <v>5.14</v>
      </c>
      <c r="B114" s="92" t="s">
        <v>81</v>
      </c>
      <c r="C114" s="46" t="s">
        <v>15</v>
      </c>
      <c r="D114" s="93">
        <v>2</v>
      </c>
      <c r="E114" s="90"/>
      <c r="F114" s="6">
        <f t="shared" si="3"/>
        <v>0</v>
      </c>
    </row>
    <row r="115" spans="1:6" ht="34.5" customHeight="1" x14ac:dyDescent="0.35">
      <c r="A115" s="97">
        <v>5.15</v>
      </c>
      <c r="B115" s="98" t="s">
        <v>97</v>
      </c>
      <c r="C115" s="58" t="s">
        <v>0</v>
      </c>
      <c r="D115" s="99">
        <v>2</v>
      </c>
      <c r="E115" s="100"/>
      <c r="F115" s="6">
        <f t="shared" si="3"/>
        <v>0</v>
      </c>
    </row>
    <row r="116" spans="1:6" x14ac:dyDescent="0.35">
      <c r="A116" s="96"/>
      <c r="B116" s="33" t="s">
        <v>19</v>
      </c>
      <c r="C116" s="46"/>
      <c r="D116" s="93"/>
      <c r="E116" s="90"/>
      <c r="F116" s="6">
        <f t="shared" si="3"/>
        <v>0</v>
      </c>
    </row>
    <row r="117" spans="1:6" ht="29" x14ac:dyDescent="0.35">
      <c r="A117" s="96">
        <v>5.16</v>
      </c>
      <c r="B117" s="92" t="s">
        <v>20</v>
      </c>
      <c r="C117" s="46" t="s">
        <v>16</v>
      </c>
      <c r="D117" s="93">
        <v>5</v>
      </c>
      <c r="E117" s="90"/>
      <c r="F117" s="6">
        <f t="shared" si="3"/>
        <v>0</v>
      </c>
    </row>
    <row r="118" spans="1:6" x14ac:dyDescent="0.35">
      <c r="A118" s="96"/>
      <c r="B118" s="33" t="s">
        <v>98</v>
      </c>
      <c r="C118" s="46"/>
      <c r="D118" s="93"/>
      <c r="E118" s="90"/>
      <c r="F118" s="6">
        <f t="shared" si="3"/>
        <v>0</v>
      </c>
    </row>
    <row r="119" spans="1:6" ht="43.5" x14ac:dyDescent="0.35">
      <c r="A119" s="96">
        <v>5.18</v>
      </c>
      <c r="B119" s="92" t="s">
        <v>107</v>
      </c>
      <c r="C119" s="46" t="s">
        <v>0</v>
      </c>
      <c r="D119" s="93">
        <v>1</v>
      </c>
      <c r="E119" s="90"/>
      <c r="F119" s="6">
        <f t="shared" si="3"/>
        <v>0</v>
      </c>
    </row>
    <row r="120" spans="1:6" ht="58" x14ac:dyDescent="0.35">
      <c r="A120" s="96">
        <v>5.19</v>
      </c>
      <c r="B120" s="92" t="s">
        <v>106</v>
      </c>
      <c r="C120" s="46" t="s">
        <v>71</v>
      </c>
      <c r="D120" s="93">
        <v>1</v>
      </c>
      <c r="E120" s="90"/>
      <c r="F120" s="6">
        <f t="shared" si="3"/>
        <v>0</v>
      </c>
    </row>
    <row r="121" spans="1:6" ht="87" x14ac:dyDescent="0.35">
      <c r="A121" s="96">
        <v>5.2</v>
      </c>
      <c r="B121" s="92" t="s">
        <v>108</v>
      </c>
      <c r="C121" s="46" t="s">
        <v>0</v>
      </c>
      <c r="D121" s="93">
        <v>1</v>
      </c>
      <c r="E121" s="90"/>
      <c r="F121" s="6">
        <f t="shared" si="3"/>
        <v>0</v>
      </c>
    </row>
    <row r="122" spans="1:6" x14ac:dyDescent="0.35">
      <c r="A122" s="96"/>
      <c r="B122" s="103" t="s">
        <v>82</v>
      </c>
      <c r="C122" s="105"/>
      <c r="D122" s="105"/>
      <c r="E122" s="105"/>
      <c r="F122" s="6">
        <f>SUM(F93:F121)</f>
        <v>0</v>
      </c>
    </row>
    <row r="123" spans="1:6" x14ac:dyDescent="0.35">
      <c r="A123" s="101"/>
      <c r="B123" s="102"/>
      <c r="C123" s="34"/>
      <c r="D123" s="34"/>
      <c r="E123" s="102"/>
      <c r="F123" s="102"/>
    </row>
    <row r="124" spans="1:6" x14ac:dyDescent="0.35">
      <c r="A124" s="3"/>
    </row>
  </sheetData>
  <mergeCells count="17">
    <mergeCell ref="A1:D1"/>
    <mergeCell ref="E1:F1"/>
    <mergeCell ref="A2:B2"/>
    <mergeCell ref="B7:E7"/>
    <mergeCell ref="B8:E8"/>
    <mergeCell ref="D2:F2"/>
    <mergeCell ref="B86:E86"/>
    <mergeCell ref="B91:E91"/>
    <mergeCell ref="B122:E122"/>
    <mergeCell ref="B9:E9"/>
    <mergeCell ref="B12:E12"/>
    <mergeCell ref="B13:E13"/>
    <mergeCell ref="B14:E14"/>
    <mergeCell ref="B24:E24"/>
    <mergeCell ref="B64:E64"/>
    <mergeCell ref="B10:E10"/>
    <mergeCell ref="B11:E11"/>
  </mergeCells>
  <pageMargins left="0.70866141732283472" right="0.70866141732283472" top="0.74803149606299213" bottom="0.74803149606299213" header="0.31496062992125984" footer="0.31496062992125984"/>
  <pageSetup paperSize="9" scale="59" orientation="portrait" r:id="rId1"/>
  <headerFooter>
    <oddHeader>&amp;CGOAL charity: water School Sustainable Water,  Sanitation and Hygiene Project 2021</oddHeader>
    <oddFooter>Page &amp;P of &amp;N</oddFooter>
  </headerFooter>
  <rowBreaks count="1" manualBreakCount="1">
    <brk id="8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e982361-0c24-47c9-9eb4-92041be8c04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D6ED6CCD896D4B891D9E42AAC13038" ma:contentTypeVersion="11" ma:contentTypeDescription="Create a new document." ma:contentTypeScope="" ma:versionID="a80fae2b7dd62af7d9fd2363d93e3028">
  <xsd:schema xmlns:xsd="http://www.w3.org/2001/XMLSchema" xmlns:xs="http://www.w3.org/2001/XMLSchema" xmlns:p="http://schemas.microsoft.com/office/2006/metadata/properties" xmlns:ns2="c4be69f3-881a-4609-83c1-c3eadc4a9e80" xmlns:ns3="fe982361-0c24-47c9-9eb4-92041be8c047" targetNamespace="http://schemas.microsoft.com/office/2006/metadata/properties" ma:root="true" ma:fieldsID="4a1c681f625441a33052c4d2447d56e9" ns2:_="" ns3:_="">
    <xsd:import namespace="c4be69f3-881a-4609-83c1-c3eadc4a9e80"/>
    <xsd:import namespace="fe982361-0c24-47c9-9eb4-92041be8c0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e69f3-881a-4609-83c1-c3eadc4a9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982361-0c24-47c9-9eb4-92041be8c04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3FABA-61B5-4281-9A04-F2F6FCC26A0F}">
  <ds:schemaRefs>
    <ds:schemaRef ds:uri="http://schemas.microsoft.com/office/2006/metadata/properties"/>
    <ds:schemaRef ds:uri="http://schemas.microsoft.com/office/infopath/2007/PartnerControls"/>
    <ds:schemaRef ds:uri="fe982361-0c24-47c9-9eb4-92041be8c047"/>
  </ds:schemaRefs>
</ds:datastoreItem>
</file>

<file path=customXml/itemProps2.xml><?xml version="1.0" encoding="utf-8"?>
<ds:datastoreItem xmlns:ds="http://schemas.openxmlformats.org/officeDocument/2006/customXml" ds:itemID="{3D0329BB-61D8-45D1-8720-4776E5E0D477}">
  <ds:schemaRefs>
    <ds:schemaRef ds:uri="http://schemas.microsoft.com/sharepoint/v3/contenttype/forms"/>
  </ds:schemaRefs>
</ds:datastoreItem>
</file>

<file path=customXml/itemProps3.xml><?xml version="1.0" encoding="utf-8"?>
<ds:datastoreItem xmlns:ds="http://schemas.openxmlformats.org/officeDocument/2006/customXml" ds:itemID="{6547D642-0491-47F6-B9CD-9E6A66E4B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e69f3-881a-4609-83c1-c3eadc4a9e80"/>
    <ds:schemaRef ds:uri="fe982361-0c24-47c9-9eb4-92041be8c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Girls latrine unfilled BoQ</vt:lpstr>
      <vt:lpstr>'Girls latrine unfilled BoQ'!Print_Area</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anne</dc:creator>
  <cp:lastModifiedBy>Franck Hubert</cp:lastModifiedBy>
  <cp:lastPrinted>2015-04-23T12:05:27Z</cp:lastPrinted>
  <dcterms:created xsi:type="dcterms:W3CDTF">2011-02-16T08:52:43Z</dcterms:created>
  <dcterms:modified xsi:type="dcterms:W3CDTF">2021-05-26T14:55:06Z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0x0101000FD6ED6CCD896D4B891D9E42AAC13038</vt:lpwstr>
  </property>
  <property fmtid="{D5CDD505-2E9C-101B-9397-08002B2CF9AE}" pid="3" name="Order">
    <vt:r8>2108300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